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justiceuk-my.sharepoint.com/personal/maria_harcourt1_justice_gov_uk/Documents/"/>
    </mc:Choice>
  </mc:AlternateContent>
  <xr:revisionPtr revIDLastSave="0" documentId="8_{7A8DB8F5-618F-43A7-B718-A9BD73AFA3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Sheet1!$A$8:$R$134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3" i="1"/>
  <c r="F7" i="1"/>
  <c r="E7" i="1"/>
  <c r="E3" i="1"/>
  <c r="E5" i="1"/>
  <c r="I9" i="1"/>
  <c r="I25" i="1"/>
  <c r="I24" i="1"/>
  <c r="I23" i="1"/>
  <c r="I22" i="1"/>
  <c r="I21" i="1"/>
  <c r="I20" i="1"/>
  <c r="I13" i="1"/>
  <c r="I133" i="1"/>
  <c r="I130" i="1"/>
  <c r="I124" i="1"/>
  <c r="I112" i="1"/>
  <c r="I110" i="1"/>
  <c r="I95" i="1"/>
  <c r="I89" i="1"/>
  <c r="I88" i="1"/>
  <c r="I79" i="1"/>
  <c r="I59" i="1"/>
  <c r="I34" i="1"/>
  <c r="I32" i="1"/>
  <c r="I31" i="1"/>
  <c r="I17" i="1"/>
  <c r="I44" i="1" l="1"/>
  <c r="D90" i="1" l="1"/>
  <c r="I106" i="1" l="1"/>
  <c r="I107" i="1" l="1"/>
  <c r="I99" i="1" l="1"/>
  <c r="D99" i="1"/>
  <c r="C99" i="1"/>
  <c r="I42" i="1"/>
  <c r="I43" i="1"/>
  <c r="L3" i="1" l="1"/>
  <c r="J3" i="1"/>
  <c r="I97" i="1" l="1"/>
  <c r="I96" i="1" l="1"/>
  <c r="C88" i="1"/>
  <c r="D88" i="1"/>
  <c r="C55" i="1"/>
  <c r="D55" i="1"/>
  <c r="I55" i="1"/>
  <c r="I113" i="1" l="1"/>
  <c r="I76" i="1"/>
  <c r="I58" i="1"/>
  <c r="H3" i="1" l="1"/>
  <c r="I101" i="1" l="1"/>
  <c r="I91" i="1"/>
  <c r="I126" i="1" l="1"/>
  <c r="I116" i="1"/>
  <c r="I104" i="1"/>
  <c r="I74" i="1"/>
  <c r="I56" i="1"/>
  <c r="I51" i="1"/>
  <c r="I47" i="1"/>
  <c r="I37" i="1"/>
  <c r="I33" i="1"/>
  <c r="I28" i="1"/>
  <c r="I26" i="1"/>
  <c r="I10" i="1" l="1"/>
  <c r="I11" i="1"/>
  <c r="I12" i="1"/>
  <c r="I14" i="1"/>
  <c r="I15" i="1"/>
  <c r="I16" i="1"/>
  <c r="I18" i="1"/>
  <c r="I19" i="1"/>
  <c r="I27" i="1"/>
  <c r="I29" i="1"/>
  <c r="I30" i="1"/>
  <c r="I35" i="1"/>
  <c r="I36" i="1"/>
  <c r="I38" i="1"/>
  <c r="I39" i="1"/>
  <c r="I40" i="1"/>
  <c r="I41" i="1"/>
  <c r="I45" i="1"/>
  <c r="I46" i="1"/>
  <c r="I48" i="1"/>
  <c r="I49" i="1"/>
  <c r="I50" i="1"/>
  <c r="I52" i="1"/>
  <c r="I53" i="1"/>
  <c r="I54" i="1"/>
  <c r="I57" i="1"/>
  <c r="I60" i="1"/>
  <c r="I61" i="1"/>
  <c r="I62" i="1"/>
  <c r="I63" i="1"/>
  <c r="I64" i="1"/>
  <c r="I66" i="1"/>
  <c r="I65" i="1"/>
  <c r="I67" i="1"/>
  <c r="I68" i="1"/>
  <c r="I69" i="1"/>
  <c r="I70" i="1"/>
  <c r="I71" i="1"/>
  <c r="I72" i="1"/>
  <c r="I73" i="1"/>
  <c r="I75" i="1"/>
  <c r="I77" i="1"/>
  <c r="I78" i="1"/>
  <c r="I80" i="1"/>
  <c r="I81" i="1"/>
  <c r="I82" i="1"/>
  <c r="I83" i="1"/>
  <c r="I84" i="1"/>
  <c r="I85" i="1"/>
  <c r="I86" i="1"/>
  <c r="I87" i="1"/>
  <c r="I90" i="1"/>
  <c r="I92" i="1"/>
  <c r="I93" i="1"/>
  <c r="I94" i="1"/>
  <c r="I98" i="1"/>
  <c r="I100" i="1"/>
  <c r="I102" i="1"/>
  <c r="I103" i="1"/>
  <c r="I105" i="1"/>
  <c r="I109" i="1"/>
  <c r="I108" i="1"/>
  <c r="I111" i="1"/>
  <c r="I114" i="1"/>
  <c r="I115" i="1"/>
  <c r="I117" i="1"/>
  <c r="I118" i="1"/>
  <c r="I119" i="1"/>
  <c r="I120" i="1"/>
  <c r="I121" i="1"/>
  <c r="I122" i="1"/>
  <c r="I123" i="1"/>
  <c r="I125" i="1"/>
  <c r="I127" i="1"/>
  <c r="I128" i="1"/>
  <c r="I129" i="1"/>
  <c r="I131" i="1"/>
  <c r="I132" i="1"/>
  <c r="Q11" i="1" l="1"/>
  <c r="Q10" i="1"/>
  <c r="G3" i="1" l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5" i="1"/>
  <c r="D46" i="1"/>
  <c r="D47" i="1"/>
  <c r="D48" i="1"/>
  <c r="D49" i="1"/>
  <c r="D50" i="1"/>
  <c r="D51" i="1"/>
  <c r="D52" i="1"/>
  <c r="D53" i="1"/>
  <c r="D54" i="1"/>
  <c r="D56" i="1"/>
  <c r="D57" i="1"/>
  <c r="D58" i="1"/>
  <c r="D59" i="1"/>
  <c r="D60" i="1"/>
  <c r="D61" i="1"/>
  <c r="D62" i="1"/>
  <c r="D63" i="1"/>
  <c r="D64" i="1"/>
  <c r="D66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5" i="1"/>
  <c r="D86" i="1"/>
  <c r="D87" i="1"/>
  <c r="D89" i="1"/>
  <c r="D92" i="1"/>
  <c r="D93" i="1"/>
  <c r="D94" i="1"/>
  <c r="D95" i="1"/>
  <c r="D98" i="1"/>
  <c r="D100" i="1"/>
  <c r="D102" i="1"/>
  <c r="D103" i="1"/>
  <c r="D104" i="1"/>
  <c r="D105" i="1"/>
  <c r="D106" i="1"/>
  <c r="D109" i="1"/>
  <c r="D108" i="1"/>
  <c r="D110" i="1"/>
  <c r="D111" i="1"/>
  <c r="D112" i="1"/>
  <c r="D113" i="1"/>
  <c r="D114" i="1"/>
  <c r="D115" i="1"/>
  <c r="D116" i="1"/>
  <c r="D117" i="1"/>
  <c r="D118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9" i="1"/>
  <c r="C52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8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5" i="1"/>
  <c r="C46" i="1"/>
  <c r="C47" i="1"/>
  <c r="C48" i="1"/>
  <c r="C49" i="1"/>
  <c r="C50" i="1"/>
  <c r="C51" i="1"/>
  <c r="C53" i="1"/>
  <c r="C54" i="1"/>
  <c r="C56" i="1"/>
  <c r="C57" i="1"/>
  <c r="C59" i="1"/>
  <c r="C60" i="1"/>
  <c r="C61" i="1"/>
  <c r="C62" i="1"/>
  <c r="C63" i="1"/>
  <c r="C64" i="1"/>
  <c r="C66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5" i="1"/>
  <c r="C86" i="1"/>
  <c r="C87" i="1"/>
  <c r="C89" i="1"/>
  <c r="C90" i="1"/>
  <c r="C92" i="1"/>
  <c r="C93" i="1"/>
  <c r="C94" i="1"/>
  <c r="C95" i="1"/>
  <c r="C98" i="1"/>
  <c r="C100" i="1"/>
  <c r="C102" i="1"/>
  <c r="C103" i="1"/>
  <c r="C104" i="1"/>
  <c r="C105" i="1"/>
  <c r="C106" i="1"/>
  <c r="C109" i="1"/>
  <c r="C108" i="1"/>
  <c r="C110" i="1"/>
  <c r="C111" i="1"/>
  <c r="C112" i="1"/>
  <c r="C113" i="1"/>
  <c r="C114" i="1"/>
  <c r="C115" i="1"/>
  <c r="C116" i="1"/>
  <c r="C117" i="1"/>
  <c r="C118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9" i="1"/>
  <c r="R11" i="1" l="1"/>
  <c r="R10" i="1"/>
  <c r="P13" i="1" s="1"/>
</calcChain>
</file>

<file path=xl/sharedStrings.xml><?xml version="1.0" encoding="utf-8"?>
<sst xmlns="http://schemas.openxmlformats.org/spreadsheetml/2006/main" count="1805" uniqueCount="534">
  <si>
    <t>Last Updated</t>
  </si>
  <si>
    <t>Total Stage 2</t>
  </si>
  <si>
    <t>Total Outbreaks</t>
  </si>
  <si>
    <t>Watchlist</t>
  </si>
  <si>
    <t>Total: On Progression List</t>
  </si>
  <si>
    <t>Total: Progression Approved</t>
  </si>
  <si>
    <t xml:space="preserve"> </t>
  </si>
  <si>
    <t>Prison</t>
  </si>
  <si>
    <t>Local Authority</t>
  </si>
  <si>
    <t>NHS Region</t>
  </si>
  <si>
    <t>Regime Level</t>
  </si>
  <si>
    <t>Transfer RAG</t>
  </si>
  <si>
    <t>Outbreak?</t>
  </si>
  <si>
    <t>Overall Site Status</t>
  </si>
  <si>
    <t xml:space="preserve">Progression List </t>
  </si>
  <si>
    <t>Date Added</t>
  </si>
  <si>
    <t xml:space="preserve">Progression Approved by Regime Panel </t>
  </si>
  <si>
    <t>Date Approved From</t>
  </si>
  <si>
    <t>Transfer Calculator</t>
  </si>
  <si>
    <t>Altcourse</t>
  </si>
  <si>
    <t>Amber</t>
  </si>
  <si>
    <t>No</t>
  </si>
  <si>
    <t>Yes</t>
  </si>
  <si>
    <t>23.04.21</t>
  </si>
  <si>
    <t>03.05.21</t>
  </si>
  <si>
    <t>Ashfield</t>
  </si>
  <si>
    <t>05.03.21</t>
  </si>
  <si>
    <t>TBC</t>
  </si>
  <si>
    <t>From</t>
  </si>
  <si>
    <t>Askham Grange</t>
  </si>
  <si>
    <t>26.02.21</t>
  </si>
  <si>
    <t>22.03.2021</t>
  </si>
  <si>
    <t>To</t>
  </si>
  <si>
    <t>Aylesbury</t>
  </si>
  <si>
    <t>01.04.21</t>
  </si>
  <si>
    <t>10.05.21</t>
  </si>
  <si>
    <t>Bedford</t>
  </si>
  <si>
    <t>Stage 3</t>
  </si>
  <si>
    <t>Red</t>
  </si>
  <si>
    <t>26.03.21</t>
  </si>
  <si>
    <t>13.06.21</t>
  </si>
  <si>
    <t>Result</t>
  </si>
  <si>
    <t>Belmarsh</t>
  </si>
  <si>
    <t>23.05.21</t>
  </si>
  <si>
    <t>Berwyn</t>
  </si>
  <si>
    <t>05.04.21</t>
  </si>
  <si>
    <t>Birmingham</t>
  </si>
  <si>
    <t>17.05.21</t>
  </si>
  <si>
    <t>Brinsford</t>
  </si>
  <si>
    <t>19.04.21</t>
  </si>
  <si>
    <t>Bristol</t>
  </si>
  <si>
    <t>02.04.21</t>
  </si>
  <si>
    <t>Brixton</t>
  </si>
  <si>
    <t>09.04.21</t>
  </si>
  <si>
    <t>28.04.21</t>
  </si>
  <si>
    <t>Bronzefield</t>
  </si>
  <si>
    <t>06.04.21</t>
  </si>
  <si>
    <t>Buckley Hall</t>
  </si>
  <si>
    <t>19.03.21</t>
  </si>
  <si>
    <t>22.04.21</t>
  </si>
  <si>
    <t>Bullingdon</t>
  </si>
  <si>
    <t>Bure</t>
  </si>
  <si>
    <t>22.03.21</t>
  </si>
  <si>
    <t>Cardiff</t>
  </si>
  <si>
    <t xml:space="preserve">12.03.21 </t>
  </si>
  <si>
    <t>Channings Wood</t>
  </si>
  <si>
    <t>26.04.21</t>
  </si>
  <si>
    <t>Chelmsford</t>
  </si>
  <si>
    <t>01.06.21</t>
  </si>
  <si>
    <t>Coldingley</t>
  </si>
  <si>
    <t>25.04.21</t>
  </si>
  <si>
    <t>Cookham Wood</t>
  </si>
  <si>
    <t>Dartmoor</t>
  </si>
  <si>
    <t>30.04.21</t>
  </si>
  <si>
    <t>Deerbolt</t>
  </si>
  <si>
    <t>24.05.21</t>
  </si>
  <si>
    <t>Doncaster</t>
  </si>
  <si>
    <t>Dovegate</t>
  </si>
  <si>
    <t>04.05.21</t>
  </si>
  <si>
    <t>Downview</t>
  </si>
  <si>
    <t xml:space="preserve">26.04.21 </t>
  </si>
  <si>
    <t>Drake Hall</t>
  </si>
  <si>
    <t>03.04.21</t>
  </si>
  <si>
    <t>Durham</t>
  </si>
  <si>
    <t>16.04.21</t>
  </si>
  <si>
    <t>East Sutton Park</t>
  </si>
  <si>
    <t>29.03.21</t>
  </si>
  <si>
    <t>Eastwood Park</t>
  </si>
  <si>
    <t>04.04.21</t>
  </si>
  <si>
    <t>Elmley</t>
  </si>
  <si>
    <t>Erlestoke</t>
  </si>
  <si>
    <t>Exeter</t>
  </si>
  <si>
    <t>21.05.21</t>
  </si>
  <si>
    <t>Featherstone</t>
  </si>
  <si>
    <t>Feltham A</t>
  </si>
  <si>
    <t xml:space="preserve">Hounslow </t>
  </si>
  <si>
    <t>London</t>
  </si>
  <si>
    <t>Feltham B</t>
  </si>
  <si>
    <t>Ford</t>
  </si>
  <si>
    <t>25.03.21</t>
  </si>
  <si>
    <t>Forest Bank</t>
  </si>
  <si>
    <t>Foston Hall</t>
  </si>
  <si>
    <t>21.04.21</t>
  </si>
  <si>
    <t>Frankland</t>
  </si>
  <si>
    <t>17.04.21</t>
  </si>
  <si>
    <t>Full Sutton</t>
  </si>
  <si>
    <t>.</t>
  </si>
  <si>
    <t>Garth</t>
  </si>
  <si>
    <t>Gartree</t>
  </si>
  <si>
    <t>29.04.21</t>
  </si>
  <si>
    <r>
      <t>Grendon</t>
    </r>
    <r>
      <rPr>
        <b/>
        <sz val="11"/>
        <color theme="0"/>
        <rFont val="Calibri"/>
        <family val="2"/>
        <scheme val="minor"/>
      </rPr>
      <t xml:space="preserve"> / Spring Hill</t>
    </r>
  </si>
  <si>
    <t>Guys Marsh</t>
  </si>
  <si>
    <t>Hatfield</t>
  </si>
  <si>
    <t>Haverigg</t>
  </si>
  <si>
    <t>Hewell</t>
  </si>
  <si>
    <t>13.05.21</t>
  </si>
  <si>
    <t>High Down</t>
  </si>
  <si>
    <t>Highpoint</t>
  </si>
  <si>
    <t>West Suffolk</t>
  </si>
  <si>
    <t>Hindley</t>
  </si>
  <si>
    <t>Hollesley Bay</t>
  </si>
  <si>
    <t>Holme House</t>
  </si>
  <si>
    <t>Hull</t>
  </si>
  <si>
    <t>07.05.21</t>
  </si>
  <si>
    <t>Humber</t>
  </si>
  <si>
    <t>Huntercombe</t>
  </si>
  <si>
    <t>Isle of Wight</t>
  </si>
  <si>
    <t>12.04.21</t>
  </si>
  <si>
    <t>Isis</t>
  </si>
  <si>
    <t>Kirkham</t>
  </si>
  <si>
    <t>Kirklevington</t>
  </si>
  <si>
    <t>Lancaster Farms</t>
  </si>
  <si>
    <t>Leeds</t>
  </si>
  <si>
    <t>Leicester</t>
  </si>
  <si>
    <t>Lewes</t>
  </si>
  <si>
    <t>Leyhill</t>
  </si>
  <si>
    <t>Lincoln</t>
  </si>
  <si>
    <t>Lindholme</t>
  </si>
  <si>
    <t>Littlehey</t>
  </si>
  <si>
    <t>Liverpool</t>
  </si>
  <si>
    <t>Long Lartin</t>
  </si>
  <si>
    <t>Low Newton</t>
  </si>
  <si>
    <t>Lowdham Grange</t>
  </si>
  <si>
    <t>Maidstone</t>
  </si>
  <si>
    <t>Manchester</t>
  </si>
  <si>
    <t>Moorland</t>
  </si>
  <si>
    <t>Morton Hall (IRC)</t>
  </si>
  <si>
    <t>Mount</t>
  </si>
  <si>
    <t>08.04.21</t>
  </si>
  <si>
    <t>New Hall</t>
  </si>
  <si>
    <t>North Sea Camp</t>
  </si>
  <si>
    <t>Northumberland</t>
  </si>
  <si>
    <t>Norwich</t>
  </si>
  <si>
    <t>Nottingham</t>
  </si>
  <si>
    <t>Oakhill (STC)</t>
  </si>
  <si>
    <t>Milton Keynes</t>
  </si>
  <si>
    <t>East of England</t>
  </si>
  <si>
    <t>Oakwood</t>
  </si>
  <si>
    <t>Onley</t>
  </si>
  <si>
    <t>Parc</t>
  </si>
  <si>
    <t>Pentonville</t>
  </si>
  <si>
    <t>Peterborough (M)</t>
  </si>
  <si>
    <t>Peterborough</t>
  </si>
  <si>
    <t>Peterborough (F)</t>
  </si>
  <si>
    <t>11.04.21</t>
  </si>
  <si>
    <t>Portland</t>
  </si>
  <si>
    <t>Prescoed</t>
  </si>
  <si>
    <t>Preston</t>
  </si>
  <si>
    <t>28.06.21</t>
  </si>
  <si>
    <t>Rainsbrook (STC)</t>
  </si>
  <si>
    <t>Daventry</t>
  </si>
  <si>
    <t>East Midlands</t>
  </si>
  <si>
    <t>Ranby</t>
  </si>
  <si>
    <t>Risley</t>
  </si>
  <si>
    <t>Rochester</t>
  </si>
  <si>
    <t>Rye Hill</t>
  </si>
  <si>
    <t>Send</t>
  </si>
  <si>
    <t>Springhill</t>
  </si>
  <si>
    <t>Aylesbury Vale</t>
  </si>
  <si>
    <t>South East</t>
  </si>
  <si>
    <t>10.03.22</t>
  </si>
  <si>
    <t>10.04.21</t>
  </si>
  <si>
    <t>Stafford</t>
  </si>
  <si>
    <t>Standford Hill</t>
  </si>
  <si>
    <t>Stocken</t>
  </si>
  <si>
    <t>Stoke Heath</t>
  </si>
  <si>
    <t>Styal</t>
  </si>
  <si>
    <t>Sudbury</t>
  </si>
  <si>
    <t>Swaleside</t>
  </si>
  <si>
    <t>21.06.21</t>
  </si>
  <si>
    <t>Swansea</t>
  </si>
  <si>
    <t>Swinfen Hall</t>
  </si>
  <si>
    <t>Thameside</t>
  </si>
  <si>
    <t>Thorn Cross</t>
  </si>
  <si>
    <t>Usk</t>
  </si>
  <si>
    <t>Monmouthshire</t>
  </si>
  <si>
    <t>Wales</t>
  </si>
  <si>
    <t>Verne</t>
  </si>
  <si>
    <t>Wakefield</t>
  </si>
  <si>
    <t>Wandsworth</t>
  </si>
  <si>
    <t>Warren Hill</t>
  </si>
  <si>
    <t>Wayland</t>
  </si>
  <si>
    <t>Wealstun</t>
  </si>
  <si>
    <t>Werrington</t>
  </si>
  <si>
    <t>Wetherby</t>
  </si>
  <si>
    <t>Whatton</t>
  </si>
  <si>
    <t>Whitemoor</t>
  </si>
  <si>
    <t>Winchester</t>
  </si>
  <si>
    <t>Woodhill</t>
  </si>
  <si>
    <t>Wormwood Scrubs</t>
  </si>
  <si>
    <t>Wymott</t>
  </si>
  <si>
    <t>prison_code</t>
  </si>
  <si>
    <t>prison_name</t>
  </si>
  <si>
    <t>ladcode</t>
  </si>
  <si>
    <t>ladname</t>
  </si>
  <si>
    <t>phe_region</t>
  </si>
  <si>
    <t>HH</t>
  </si>
  <si>
    <t>E06000004</t>
  </si>
  <si>
    <t>Stockton-on-Tees</t>
  </si>
  <si>
    <t>North East</t>
  </si>
  <si>
    <t>KV</t>
  </si>
  <si>
    <t>RS</t>
  </si>
  <si>
    <t>E06000007</t>
  </si>
  <si>
    <t>Warrington</t>
  </si>
  <si>
    <t>North West</t>
  </si>
  <si>
    <t>TC</t>
  </si>
  <si>
    <t>HL</t>
  </si>
  <si>
    <t>E06000010</t>
  </si>
  <si>
    <t>Kingston upon Hull, City of</t>
  </si>
  <si>
    <t>Yorkshire and Humber</t>
  </si>
  <si>
    <t>EV</t>
  </si>
  <si>
    <t>Everthorpe</t>
  </si>
  <si>
    <t>E06000011</t>
  </si>
  <si>
    <t>East Riding of Yorkshire</t>
  </si>
  <si>
    <t>FN</t>
  </si>
  <si>
    <t>HM</t>
  </si>
  <si>
    <t>WO</t>
  </si>
  <si>
    <t>Wolds</t>
  </si>
  <si>
    <t>AG</t>
  </si>
  <si>
    <t>E06000014</t>
  </si>
  <si>
    <t>York</t>
  </si>
  <si>
    <t>LC</t>
  </si>
  <si>
    <t>E06000016</t>
  </si>
  <si>
    <t>SK</t>
  </si>
  <si>
    <t>E06000017</t>
  </si>
  <si>
    <t>Rutland</t>
  </si>
  <si>
    <t>NM</t>
  </si>
  <si>
    <t>E06000018</t>
  </si>
  <si>
    <t>BL</t>
  </si>
  <si>
    <t>E06000023</t>
  </si>
  <si>
    <t>Bristol, City of</t>
  </si>
  <si>
    <t>South West</t>
  </si>
  <si>
    <t>AS</t>
  </si>
  <si>
    <t>E06000025</t>
  </si>
  <si>
    <t>South Gloucestershire</t>
  </si>
  <si>
    <t>EW</t>
  </si>
  <si>
    <t>LY</t>
  </si>
  <si>
    <t>PB</t>
  </si>
  <si>
    <t>E06000031</t>
  </si>
  <si>
    <t>PF</t>
  </si>
  <si>
    <t>CK</t>
  </si>
  <si>
    <t>E06000035</t>
  </si>
  <si>
    <t>Medway</t>
  </si>
  <si>
    <t>RC</t>
  </si>
  <si>
    <t>RD</t>
  </si>
  <si>
    <t>Reading</t>
  </si>
  <si>
    <t>E06000038</t>
  </si>
  <si>
    <t>WH</t>
  </si>
  <si>
    <t>E06000042</t>
  </si>
  <si>
    <t>IW</t>
  </si>
  <si>
    <t>E06000046</t>
  </si>
  <si>
    <t>DM</t>
  </si>
  <si>
    <t>E06000047</t>
  </si>
  <si>
    <t>County Durham</t>
  </si>
  <si>
    <t>DT</t>
  </si>
  <si>
    <t>FK</t>
  </si>
  <si>
    <t>LN</t>
  </si>
  <si>
    <t>ST</t>
  </si>
  <si>
    <t>E06000049</t>
  </si>
  <si>
    <t>Cheshire East</t>
  </si>
  <si>
    <t>SH</t>
  </si>
  <si>
    <t>E06000051</t>
  </si>
  <si>
    <t>Shropshire</t>
  </si>
  <si>
    <t>West Midlands</t>
  </si>
  <si>
    <t>EE</t>
  </si>
  <si>
    <t>E06000054</t>
  </si>
  <si>
    <t>Wiltshire</t>
  </si>
  <si>
    <t>BF</t>
  </si>
  <si>
    <t>E06000055</t>
  </si>
  <si>
    <t>NL</t>
  </si>
  <si>
    <t>E06000057</t>
  </si>
  <si>
    <t>AY</t>
  </si>
  <si>
    <t>E07000004</t>
  </si>
  <si>
    <t>GN</t>
  </si>
  <si>
    <t>Grendon / Spring hill</t>
  </si>
  <si>
    <t>SP</t>
  </si>
  <si>
    <t>WR</t>
  </si>
  <si>
    <t>E07000010</t>
  </si>
  <si>
    <t>Fenland</t>
  </si>
  <si>
    <t>LT</t>
  </si>
  <si>
    <t>E07000011</t>
  </si>
  <si>
    <t>Huntingdonshire</t>
  </si>
  <si>
    <t>HV</t>
  </si>
  <si>
    <t>E07000029</t>
  </si>
  <si>
    <t>Copeland</t>
  </si>
  <si>
    <t>SU</t>
  </si>
  <si>
    <t>E07000035</t>
  </si>
  <si>
    <t>Derbyshire Dales</t>
  </si>
  <si>
    <t>FH</t>
  </si>
  <si>
    <t>E07000039</t>
  </si>
  <si>
    <t>South Derbyshire</t>
  </si>
  <si>
    <t>EX</t>
  </si>
  <si>
    <t>E07000041</t>
  </si>
  <si>
    <t>CW</t>
  </si>
  <si>
    <t>E07000045</t>
  </si>
  <si>
    <t>Teignbridge</t>
  </si>
  <si>
    <t>DA</t>
  </si>
  <si>
    <t>E07000047</t>
  </si>
  <si>
    <t>West Devon</t>
  </si>
  <si>
    <t>GM</t>
  </si>
  <si>
    <t>E07000050</t>
  </si>
  <si>
    <t>North Dorset</t>
  </si>
  <si>
    <t>DR</t>
  </si>
  <si>
    <t>Dorchester</t>
  </si>
  <si>
    <t>E07000052</t>
  </si>
  <si>
    <t>West Dorset</t>
  </si>
  <si>
    <t>PD</t>
  </si>
  <si>
    <t>E07000053</t>
  </si>
  <si>
    <t>Weymouth and Portland</t>
  </si>
  <si>
    <t>VE</t>
  </si>
  <si>
    <t>LW</t>
  </si>
  <si>
    <t>E07000063</t>
  </si>
  <si>
    <t>CD</t>
  </si>
  <si>
    <t>E07000070</t>
  </si>
  <si>
    <t>WC</t>
  </si>
  <si>
    <t>E07000094</t>
  </si>
  <si>
    <t>MT</t>
  </si>
  <si>
    <t>E07000096</t>
  </si>
  <si>
    <t>Dacorum</t>
  </si>
  <si>
    <t>ES</t>
  </si>
  <si>
    <t>E07000110</t>
  </si>
  <si>
    <t>MS</t>
  </si>
  <si>
    <t>EH</t>
  </si>
  <si>
    <t>E07000113</t>
  </si>
  <si>
    <t>Swale</t>
  </si>
  <si>
    <t>EY</t>
  </si>
  <si>
    <t>SL</t>
  </si>
  <si>
    <t>BH</t>
  </si>
  <si>
    <t>Blantyre House</t>
  </si>
  <si>
    <t>E07000116</t>
  </si>
  <si>
    <t>Tunbridge Wells</t>
  </si>
  <si>
    <t>GH</t>
  </si>
  <si>
    <t>E07000118</t>
  </si>
  <si>
    <t>Chorley</t>
  </si>
  <si>
    <t>WM</t>
  </si>
  <si>
    <t>KM</t>
  </si>
  <si>
    <t>E07000119</t>
  </si>
  <si>
    <t>Fylde</t>
  </si>
  <si>
    <t>LF</t>
  </si>
  <si>
    <t>E07000121</t>
  </si>
  <si>
    <t>Lancaster</t>
  </si>
  <si>
    <t>PN</t>
  </si>
  <si>
    <t>E07000123</t>
  </si>
  <si>
    <t>GP</t>
  </si>
  <si>
    <t>Glen Parva</t>
  </si>
  <si>
    <t>E07000129</t>
  </si>
  <si>
    <t>Blaby</t>
  </si>
  <si>
    <t>GT</t>
  </si>
  <si>
    <t>E07000131</t>
  </si>
  <si>
    <t>Harborough</t>
  </si>
  <si>
    <t>NS</t>
  </si>
  <si>
    <t>E07000136</t>
  </si>
  <si>
    <t>Boston</t>
  </si>
  <si>
    <t>LI</t>
  </si>
  <si>
    <t>E07000138</t>
  </si>
  <si>
    <t>MH</t>
  </si>
  <si>
    <t>WL</t>
  </si>
  <si>
    <t>E07000143</t>
  </si>
  <si>
    <t>Breckland</t>
  </si>
  <si>
    <t>BR</t>
  </si>
  <si>
    <t>E07000147</t>
  </si>
  <si>
    <t>North Norfolk</t>
  </si>
  <si>
    <t>NW</t>
  </si>
  <si>
    <t>E07000148</t>
  </si>
  <si>
    <t>ON</t>
  </si>
  <si>
    <t>E07000151</t>
  </si>
  <si>
    <t>RH</t>
  </si>
  <si>
    <t>NN</t>
  </si>
  <si>
    <t>Northallerton</t>
  </si>
  <si>
    <t>E07000164</t>
  </si>
  <si>
    <t>Hambleton</t>
  </si>
  <si>
    <t>RN</t>
  </si>
  <si>
    <t>E07000171</t>
  </si>
  <si>
    <t>Bassetlaw</t>
  </si>
  <si>
    <t>LG</t>
  </si>
  <si>
    <t>E07000175</t>
  </si>
  <si>
    <t>Newark and Sherwood</t>
  </si>
  <si>
    <t>WT</t>
  </si>
  <si>
    <t>E07000176</t>
  </si>
  <si>
    <t>Rushcliffe</t>
  </si>
  <si>
    <t>BN</t>
  </si>
  <si>
    <t>E07000177</t>
  </si>
  <si>
    <t>Cherwell</t>
  </si>
  <si>
    <t>HC</t>
  </si>
  <si>
    <t>E07000179</t>
  </si>
  <si>
    <t>South Oxfordshire</t>
  </si>
  <si>
    <t>DG</t>
  </si>
  <si>
    <t>E07000193</t>
  </si>
  <si>
    <t>East Staffordshire</t>
  </si>
  <si>
    <t>SN</t>
  </si>
  <si>
    <t>E07000194</t>
  </si>
  <si>
    <t>Lichfield</t>
  </si>
  <si>
    <t>BS</t>
  </si>
  <si>
    <t>E07000196</t>
  </si>
  <si>
    <t>South Staffordshire</t>
  </si>
  <si>
    <t>FS</t>
  </si>
  <si>
    <t>OW</t>
  </si>
  <si>
    <t>DH</t>
  </si>
  <si>
    <t>E07000197</t>
  </si>
  <si>
    <t>SF</t>
  </si>
  <si>
    <t>WN</t>
  </si>
  <si>
    <t>E07000198</t>
  </si>
  <si>
    <t>Staffordshire Moorlands</t>
  </si>
  <si>
    <t>HP</t>
  </si>
  <si>
    <t>E07000204</t>
  </si>
  <si>
    <t>St Edmundsbury</t>
  </si>
  <si>
    <t>HB</t>
  </si>
  <si>
    <t>E07000205</t>
  </si>
  <si>
    <t>Suffolk Coastal</t>
  </si>
  <si>
    <t>WI</t>
  </si>
  <si>
    <t>BD</t>
  </si>
  <si>
    <t>Blundeston</t>
  </si>
  <si>
    <t>E07000206</t>
  </si>
  <si>
    <t>Waveney</t>
  </si>
  <si>
    <t>SD</t>
  </si>
  <si>
    <t>E07000209</t>
  </si>
  <si>
    <t>Guildford</t>
  </si>
  <si>
    <t>DW</t>
  </si>
  <si>
    <t>E07000211</t>
  </si>
  <si>
    <t>Reigate and Banstead</t>
  </si>
  <si>
    <t>HO</t>
  </si>
  <si>
    <t>BZ</t>
  </si>
  <si>
    <t>E07000213</t>
  </si>
  <si>
    <t>Spelthorne</t>
  </si>
  <si>
    <t>CL</t>
  </si>
  <si>
    <t>E07000214</t>
  </si>
  <si>
    <t>Surrey Heath</t>
  </si>
  <si>
    <t>FD</t>
  </si>
  <si>
    <t>E07000224</t>
  </si>
  <si>
    <t>Arun</t>
  </si>
  <si>
    <t>HE</t>
  </si>
  <si>
    <t>E07000234</t>
  </si>
  <si>
    <t>Bromsgrove</t>
  </si>
  <si>
    <t>LL</t>
  </si>
  <si>
    <t>E07000238</t>
  </si>
  <si>
    <t>Wychavon</t>
  </si>
  <si>
    <t>MR</t>
  </si>
  <si>
    <t>E08000003</t>
  </si>
  <si>
    <t>BC</t>
  </si>
  <si>
    <t>E08000005</t>
  </si>
  <si>
    <t>Rochdale</t>
  </si>
  <si>
    <t>FB</t>
  </si>
  <si>
    <t>E08000006</t>
  </si>
  <si>
    <t>Salford</t>
  </si>
  <si>
    <t>HI</t>
  </si>
  <si>
    <t>E08000010</t>
  </si>
  <si>
    <t>Wigan</t>
  </si>
  <si>
    <t>AC</t>
  </si>
  <si>
    <t>E08000012</t>
  </si>
  <si>
    <t>LP</t>
  </si>
  <si>
    <t>KT</t>
  </si>
  <si>
    <t>Kennet</t>
  </si>
  <si>
    <t>E08000014</t>
  </si>
  <si>
    <t>Sefton</t>
  </si>
  <si>
    <t>DN</t>
  </si>
  <si>
    <t>E08000017</t>
  </si>
  <si>
    <t>HD</t>
  </si>
  <si>
    <t>LH</t>
  </si>
  <si>
    <t>MD</t>
  </si>
  <si>
    <t>BM</t>
  </si>
  <si>
    <t>E08000025</t>
  </si>
  <si>
    <t>LE</t>
  </si>
  <si>
    <t>E08000035</t>
  </si>
  <si>
    <t>WE</t>
  </si>
  <si>
    <t>WY</t>
  </si>
  <si>
    <t>NH</t>
  </si>
  <si>
    <t>E08000036</t>
  </si>
  <si>
    <t>WD</t>
  </si>
  <si>
    <t>BA</t>
  </si>
  <si>
    <t>E09000011</t>
  </si>
  <si>
    <t>Greenwich</t>
  </si>
  <si>
    <t>IS</t>
  </si>
  <si>
    <t>TS</t>
  </si>
  <si>
    <t>WS</t>
  </si>
  <si>
    <t>E09000013</t>
  </si>
  <si>
    <t>Hammersmith and Fulham</t>
  </si>
  <si>
    <t>FM</t>
  </si>
  <si>
    <t>Feltham</t>
  </si>
  <si>
    <t>E09000018</t>
  </si>
  <si>
    <t>Hounslow</t>
  </si>
  <si>
    <t>HY</t>
  </si>
  <si>
    <t>Holloway</t>
  </si>
  <si>
    <t>E09000019</t>
  </si>
  <si>
    <t>Islington</t>
  </si>
  <si>
    <t>PV</t>
  </si>
  <si>
    <t>BX</t>
  </si>
  <si>
    <t>E09000022</t>
  </si>
  <si>
    <t>Lambeth</t>
  </si>
  <si>
    <t>WW</t>
  </si>
  <si>
    <t>E09000032</t>
  </si>
  <si>
    <t>BW</t>
  </si>
  <si>
    <t>W06000006</t>
  </si>
  <si>
    <t>Wrexham</t>
  </si>
  <si>
    <t>SW</t>
  </si>
  <si>
    <t>W06000011</t>
  </si>
  <si>
    <t>PR</t>
  </si>
  <si>
    <t>W06000013</t>
  </si>
  <si>
    <t>Bridgend</t>
  </si>
  <si>
    <t>CF</t>
  </si>
  <si>
    <t>W06000015</t>
  </si>
  <si>
    <t>UK</t>
  </si>
  <si>
    <t>Usk / Prescoed</t>
  </si>
  <si>
    <t>W06000021</t>
  </si>
  <si>
    <t>UP</t>
  </si>
  <si>
    <t>Stage 2</t>
  </si>
  <si>
    <t>Five Wells</t>
  </si>
  <si>
    <t>Northamptonshire</t>
  </si>
  <si>
    <t>Morton Hall</t>
  </si>
  <si>
    <t>Stage 1</t>
  </si>
  <si>
    <t>Total Stage 1</t>
  </si>
  <si>
    <t>Total Stage 3</t>
  </si>
  <si>
    <t>Total Green Tx Sites</t>
  </si>
  <si>
    <t>Total Amber Tx Sites</t>
  </si>
  <si>
    <t>Total Red Tx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</si>
</sst>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Times New Roman"/>
      <family val="2"/>
    </font>
    <font>
      <sz val="12"/>
      <color rgb="FF000000"/>
      <name val="Calibri"/>
      <family val="2"/>
    </font>
    <font>
      <sz val="9"/>
      <color theme="1"/>
      <name val="+mj-lt"/>
    </font>
    <font>
      <sz val="9"/>
      <color rgb="FF000000"/>
      <name val="Arial"/>
      <family val="2"/>
    </font>
    <font>
      <sz val="8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0" fontId="11" fillId="3" borderId="1" xfId="0" applyFont="1" applyFill="1" applyBorder="1"/>
    <xf numFmtId="0" fontId="13" fillId="0" borderId="1" xfId="0" applyFont="1" applyBorder="1"/>
    <xf numFmtId="0" fontId="11" fillId="0" borderId="1" xfId="0" applyFont="1" applyBorder="1"/>
    <xf numFmtId="0" fontId="11" fillId="3" borderId="1" xfId="0" applyFont="1" applyFill="1" applyBorder="1" applyProtection="1">
      <protection locked="0"/>
    </xf>
    <xf numFmtId="0" fontId="11" fillId="3" borderId="1" xfId="0" applyFont="1" applyFill="1" applyBorder="1" applyAlignment="1">
      <alignment horizontal="left" vertical="center" wrapText="1" readingOrder="1"/>
    </xf>
    <xf numFmtId="0" fontId="11" fillId="0" borderId="1" xfId="0" applyFont="1" applyBorder="1" applyProtection="1">
      <protection locked="0"/>
    </xf>
    <xf numFmtId="0" fontId="11" fillId="0" borderId="1" xfId="1" applyFont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left"/>
    </xf>
    <xf numFmtId="0" fontId="15" fillId="6" borderId="3" xfId="0" applyFont="1" applyFill="1" applyBorder="1"/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2" fillId="0" borderId="7" xfId="0" applyFont="1" applyBorder="1"/>
    <xf numFmtId="0" fontId="11" fillId="2" borderId="8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0" fontId="9" fillId="4" borderId="1" xfId="0" applyFont="1" applyFill="1" applyBorder="1"/>
    <xf numFmtId="0" fontId="9" fillId="3" borderId="4" xfId="0" applyFont="1" applyFill="1" applyBorder="1"/>
    <xf numFmtId="0" fontId="9" fillId="0" borderId="8" xfId="0" applyFont="1" applyBorder="1"/>
    <xf numFmtId="0" fontId="9" fillId="0" borderId="6" xfId="0" applyFont="1" applyBorder="1"/>
    <xf numFmtId="0" fontId="9" fillId="0" borderId="2" xfId="0" applyFont="1" applyBorder="1"/>
    <xf numFmtId="0" fontId="9" fillId="0" borderId="1" xfId="0" applyFont="1" applyBorder="1" applyProtection="1">
      <protection locked="0"/>
    </xf>
    <xf numFmtId="14" fontId="9" fillId="0" borderId="2" xfId="0" applyNumberFormat="1" applyFont="1" applyBorder="1"/>
    <xf numFmtId="0" fontId="9" fillId="5" borderId="6" xfId="0" applyFont="1" applyFill="1" applyBorder="1"/>
    <xf numFmtId="0" fontId="9" fillId="5" borderId="2" xfId="0" applyFont="1" applyFill="1" applyBorder="1"/>
    <xf numFmtId="0" fontId="9" fillId="8" borderId="6" xfId="0" applyFont="1" applyFill="1" applyBorder="1"/>
    <xf numFmtId="0" fontId="9" fillId="8" borderId="2" xfId="0" applyFont="1" applyFill="1" applyBorder="1"/>
    <xf numFmtId="0" fontId="9" fillId="7" borderId="2" xfId="0" applyFont="1" applyFill="1" applyBorder="1"/>
    <xf numFmtId="0" fontId="8" fillId="0" borderId="1" xfId="0" applyFont="1" applyBorder="1"/>
    <xf numFmtId="14" fontId="9" fillId="0" borderId="0" xfId="0" applyNumberFormat="1" applyFont="1"/>
    <xf numFmtId="0" fontId="7" fillId="3" borderId="4" xfId="0" applyFont="1" applyFill="1" applyBorder="1"/>
    <xf numFmtId="0" fontId="6" fillId="3" borderId="4" xfId="0" applyFont="1" applyFill="1" applyBorder="1"/>
    <xf numFmtId="0" fontId="5" fillId="4" borderId="1" xfId="0" applyFont="1" applyFill="1" applyBorder="1"/>
    <xf numFmtId="0" fontId="4" fillId="3" borderId="4" xfId="0" applyFont="1" applyFill="1" applyBorder="1"/>
    <xf numFmtId="0" fontId="3" fillId="0" borderId="1" xfId="0" applyFont="1" applyBorder="1"/>
    <xf numFmtId="0" fontId="3" fillId="3" borderId="4" xfId="0" applyFont="1" applyFill="1" applyBorder="1"/>
    <xf numFmtId="0" fontId="2" fillId="0" borderId="1" xfId="0" applyFont="1" applyBorder="1"/>
    <xf numFmtId="0" fontId="18" fillId="0" borderId="0" xfId="0" applyFont="1"/>
    <xf numFmtId="0" fontId="19" fillId="0" borderId="0" xfId="0" applyFont="1" applyAlignment="1">
      <alignment horizontal="left" vertical="center" indent="2" readingOrder="1"/>
    </xf>
    <xf numFmtId="0" fontId="20" fillId="0" borderId="0" xfId="0" applyFont="1" applyAlignment="1">
      <alignment horizontal="left" vertical="center" readingOrder="1"/>
    </xf>
    <xf numFmtId="0" fontId="9" fillId="0" borderId="0" xfId="0" applyFont="1" applyBorder="1"/>
    <xf numFmtId="0" fontId="11" fillId="0" borderId="1" xfId="0" applyFont="1" applyFill="1" applyBorder="1"/>
    <xf numFmtId="0" fontId="1" fillId="0" borderId="0" xfId="0" applyFont="1"/>
    <xf numFmtId="0" fontId="12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4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>
          <fgColor rgb="FF00B050"/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fgColor rgb="FFBD92DE"/>
          <bgColor rgb="FFBD92DE"/>
        </patternFill>
      </fill>
    </dxf>
    <dxf>
      <font>
        <color theme="1"/>
      </font>
      <fill>
        <patternFill patternType="solid">
          <fgColor rgb="FFBD92DE"/>
          <bgColor rgb="FFBD92DE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fgColor rgb="FF00B050"/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fgColor rgb="FFBD92DE"/>
          <bgColor rgb="FFBD92DE"/>
        </patternFill>
      </fill>
    </dxf>
    <dxf>
      <font>
        <color theme="1"/>
      </font>
      <fill>
        <patternFill patternType="solid">
          <fgColor rgb="FFBD92DE"/>
          <bgColor rgb="FFBD92DE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>
          <fgColor rgb="FF00B050"/>
          <bgColor rgb="FF00B050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fgColor rgb="FF00B050"/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BD92DE"/>
      <color rgb="FF9966FF"/>
      <color rgb="FF5E0402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134"/>
  <sheetViews>
    <sheetView showGridLines="0" tabSelected="1" zoomScale="70" zoomScaleNormal="70" workbookViewId="0">
      <pane xSplit="2" ySplit="8" topLeftCell="E64" activePane="bottomRight" state="frozen"/>
      <selection pane="topRight" activeCell="C1" sqref="C1"/>
      <selection pane="bottomLeft" activeCell="A5" sqref="A5"/>
      <selection pane="bottomRight" activeCell="G70" sqref="G70"/>
    </sheetView>
  </sheetViews>
  <sheetFormatPr defaultColWidth="9.140625" defaultRowHeight="15"/>
  <cols>
    <col min="1" max="1" width="9.140625" style="2"/>
    <col min="2" max="2" width="24.85546875" style="2" customWidth="1"/>
    <col min="3" max="3" width="19" style="2" customWidth="1"/>
    <col min="4" max="4" width="15.7109375" style="2" customWidth="1"/>
    <col min="5" max="5" width="14.7109375" style="2" customWidth="1"/>
    <col min="6" max="6" width="23" style="2" customWidth="1"/>
    <col min="7" max="8" width="15.140625" style="2" customWidth="1"/>
    <col min="9" max="9" width="22.140625" style="20" customWidth="1"/>
    <col min="10" max="13" width="21.28515625" style="2" hidden="1" customWidth="1"/>
    <col min="14" max="14" width="5.7109375" style="2" customWidth="1"/>
    <col min="15" max="15" width="18" style="2" customWidth="1"/>
    <col min="16" max="16" width="28.140625" style="2" customWidth="1"/>
    <col min="17" max="17" width="9.140625" style="2" hidden="1" customWidth="1"/>
    <col min="18" max="16384" width="9.140625" style="2"/>
  </cols>
  <sheetData>
    <row r="2" spans="2:18" ht="30">
      <c r="B2" s="1" t="s">
        <v>0</v>
      </c>
      <c r="C2" s="15">
        <v>44657</v>
      </c>
      <c r="D2" s="40"/>
      <c r="E2" s="1" t="s">
        <v>529</v>
      </c>
      <c r="F2" s="1" t="s">
        <v>531</v>
      </c>
      <c r="G2" s="1" t="s">
        <v>2</v>
      </c>
      <c r="H2" s="17" t="s">
        <v>3</v>
      </c>
      <c r="I2" s="23"/>
      <c r="J2" s="18" t="s">
        <v>4</v>
      </c>
      <c r="K2" s="22"/>
      <c r="L2" s="14" t="s">
        <v>5</v>
      </c>
      <c r="M2" s="22"/>
      <c r="N2" s="22"/>
      <c r="O2" s="22"/>
      <c r="P2" s="22"/>
      <c r="Q2" s="22"/>
      <c r="R2" s="22"/>
    </row>
    <row r="3" spans="2:18">
      <c r="B3" s="40"/>
      <c r="C3" s="22" t="s">
        <v>6</v>
      </c>
      <c r="D3" s="22"/>
      <c r="E3" s="24">
        <f>COUNTIF(E9:E137,"Stage 1")</f>
        <v>89</v>
      </c>
      <c r="F3" s="24">
        <f>(COUNTIF(F9:F137,"Green"))</f>
        <v>0</v>
      </c>
      <c r="G3" s="24">
        <f>COUNTIF(G9:G133,"Yes")</f>
        <v>39</v>
      </c>
      <c r="H3" s="25">
        <f>COUNTIF(H9:H133,"Yes")</f>
        <v>60</v>
      </c>
      <c r="I3" s="23"/>
      <c r="J3" s="26">
        <f>COUNTIF(J9:J133,"Yes")</f>
        <v>118</v>
      </c>
      <c r="K3" s="22"/>
      <c r="L3" s="24">
        <f>COUNTIF(L9:L133,"Yes")</f>
        <v>118</v>
      </c>
      <c r="M3" s="22"/>
      <c r="N3" s="22"/>
      <c r="O3" s="22"/>
      <c r="P3" s="22"/>
      <c r="Q3" s="22"/>
      <c r="R3" s="22"/>
    </row>
    <row r="4" spans="2:18">
      <c r="B4" s="40"/>
      <c r="C4" s="22"/>
      <c r="D4" s="22"/>
      <c r="E4" s="1" t="s">
        <v>1</v>
      </c>
      <c r="F4" s="1" t="s">
        <v>532</v>
      </c>
      <c r="G4" s="24"/>
      <c r="H4" s="25"/>
      <c r="I4" s="23"/>
      <c r="J4" s="51"/>
      <c r="K4" s="22"/>
      <c r="L4" s="51"/>
      <c r="M4" s="22"/>
      <c r="N4" s="22"/>
      <c r="O4" s="22"/>
      <c r="P4" s="22"/>
      <c r="Q4" s="22"/>
      <c r="R4" s="22"/>
    </row>
    <row r="5" spans="2:18">
      <c r="B5" s="40"/>
      <c r="C5" s="22"/>
      <c r="D5" s="22"/>
      <c r="E5" s="24">
        <f>COUNTIF(E9:E137,"Stage 2")</f>
        <v>27</v>
      </c>
      <c r="F5" s="24">
        <f>(COUNTIF(F9:F137,"Amber"))</f>
        <v>99</v>
      </c>
      <c r="G5" s="24"/>
      <c r="H5" s="25"/>
      <c r="I5" s="23"/>
      <c r="J5" s="51"/>
      <c r="K5" s="22"/>
      <c r="L5" s="51"/>
      <c r="M5" s="22"/>
      <c r="N5" s="22"/>
      <c r="O5" s="22"/>
      <c r="P5" s="22"/>
      <c r="Q5" s="22"/>
      <c r="R5" s="22"/>
    </row>
    <row r="6" spans="2:18">
      <c r="B6" s="40"/>
      <c r="C6" s="22"/>
      <c r="D6" s="22"/>
      <c r="E6" s="1" t="s">
        <v>530</v>
      </c>
      <c r="F6" s="1" t="s">
        <v>533</v>
      </c>
      <c r="G6" s="24"/>
      <c r="H6" s="25"/>
      <c r="I6" s="23"/>
      <c r="J6" s="51"/>
      <c r="K6" s="22"/>
      <c r="L6" s="51"/>
      <c r="M6" s="22"/>
      <c r="N6" s="22"/>
      <c r="O6" s="22"/>
      <c r="P6" s="22"/>
      <c r="Q6" s="22"/>
      <c r="R6" s="22"/>
    </row>
    <row r="7" spans="2:18" ht="15.75" thickBot="1">
      <c r="B7" s="40"/>
      <c r="C7" s="22"/>
      <c r="D7" s="22"/>
      <c r="E7" s="24">
        <f>COUNTIF(E9:E137,"Stage 3")</f>
        <v>9</v>
      </c>
      <c r="F7" s="24">
        <f>(COUNTIF(F9:F137,"Red"))</f>
        <v>26</v>
      </c>
      <c r="G7" s="24"/>
      <c r="H7" s="25"/>
      <c r="I7" s="23"/>
      <c r="J7" s="51"/>
      <c r="K7" s="22"/>
      <c r="L7" s="51"/>
      <c r="M7" s="22"/>
      <c r="N7" s="22"/>
      <c r="O7" s="22"/>
      <c r="P7" s="22"/>
      <c r="Q7" s="22"/>
      <c r="R7" s="22"/>
    </row>
    <row r="8" spans="2:18" ht="31.5" thickTop="1" thickBot="1"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7" t="s">
        <v>3</v>
      </c>
      <c r="I8" s="21" t="s">
        <v>13</v>
      </c>
      <c r="J8" s="19" t="s">
        <v>14</v>
      </c>
      <c r="K8" s="12" t="s">
        <v>15</v>
      </c>
      <c r="L8" s="13" t="s">
        <v>16</v>
      </c>
      <c r="M8" s="13" t="s">
        <v>17</v>
      </c>
      <c r="N8" s="22"/>
      <c r="O8" s="1" t="s">
        <v>18</v>
      </c>
      <c r="P8" s="22"/>
      <c r="Q8" s="22"/>
      <c r="R8" s="22"/>
    </row>
    <row r="9" spans="2:18" ht="16.5" customHeight="1" thickTop="1" thickBot="1">
      <c r="B9" s="3" t="s">
        <v>19</v>
      </c>
      <c r="C9" s="3" t="str">
        <f>VLOOKUP(B9,Sheet2!$B$2:$E$132,3, FALSE)</f>
        <v>Liverpool</v>
      </c>
      <c r="D9" s="3" t="str">
        <f>VLOOKUP(B9,Sheet2!$B$2:$E$132,4, FALSE)</f>
        <v>North West</v>
      </c>
      <c r="E9" s="24" t="s">
        <v>528</v>
      </c>
      <c r="F9" s="24" t="s">
        <v>20</v>
      </c>
      <c r="G9" s="27" t="s">
        <v>22</v>
      </c>
      <c r="H9" s="44" t="s">
        <v>21</v>
      </c>
      <c r="I9" s="29" t="str">
        <f>F9</f>
        <v>Amber</v>
      </c>
      <c r="J9" s="30" t="s">
        <v>22</v>
      </c>
      <c r="K9" s="31" t="s">
        <v>23</v>
      </c>
      <c r="L9" s="31" t="s">
        <v>22</v>
      </c>
      <c r="M9" s="31" t="s">
        <v>24</v>
      </c>
      <c r="N9" s="22"/>
      <c r="O9" s="22"/>
      <c r="P9" s="22"/>
      <c r="Q9" s="22"/>
      <c r="R9" s="22"/>
    </row>
    <row r="10" spans="2:18" ht="16.5" customHeight="1" thickTop="1" thickBot="1">
      <c r="B10" s="3" t="s">
        <v>25</v>
      </c>
      <c r="C10" s="3" t="str">
        <f>VLOOKUP(B10,Sheet2!$B$2:$E$132,3, FALSE)</f>
        <v>South Gloucestershire</v>
      </c>
      <c r="D10" s="3" t="str">
        <f>VLOOKUP(B10,Sheet2!$B$2:$E$132,4, FALSE)</f>
        <v>South West</v>
      </c>
      <c r="E10" s="24" t="s">
        <v>528</v>
      </c>
      <c r="F10" s="24" t="s">
        <v>38</v>
      </c>
      <c r="G10" s="27" t="s">
        <v>22</v>
      </c>
      <c r="H10" s="28" t="s">
        <v>21</v>
      </c>
      <c r="I10" s="29" t="str">
        <f t="shared" ref="I10:I21" si="0">F10</f>
        <v>Red</v>
      </c>
      <c r="J10" s="30" t="s">
        <v>22</v>
      </c>
      <c r="K10" s="31" t="s">
        <v>26</v>
      </c>
      <c r="L10" s="31" t="s">
        <v>22</v>
      </c>
      <c r="M10" s="31" t="s">
        <v>27</v>
      </c>
      <c r="N10" s="22"/>
      <c r="O10" s="1" t="s">
        <v>28</v>
      </c>
      <c r="P10" s="32"/>
      <c r="Q10" s="24" t="e">
        <f>VLOOKUP(P10,B9:F133,5)</f>
        <v>#N/A</v>
      </c>
      <c r="R10" s="4" t="e">
        <f>IF(Q10="Green",1,(IF(Q10="Red",2,(IF(Q10="Amber",3,0)))))</f>
        <v>#N/A</v>
      </c>
    </row>
    <row r="11" spans="2:18" ht="16.5" customHeight="1" thickTop="1" thickBot="1">
      <c r="B11" s="5" t="s">
        <v>29</v>
      </c>
      <c r="C11" s="3" t="str">
        <f>VLOOKUP(B11,Sheet2!$B$2:$E$132,3, FALSE)</f>
        <v>York</v>
      </c>
      <c r="D11" s="3" t="str">
        <f>VLOOKUP(B11,Sheet2!$B$2:$E$132,4, FALSE)</f>
        <v>Yorkshire and Humber</v>
      </c>
      <c r="E11" s="24" t="s">
        <v>528</v>
      </c>
      <c r="F11" s="24" t="s">
        <v>20</v>
      </c>
      <c r="G11" s="27" t="s">
        <v>21</v>
      </c>
      <c r="H11" s="28" t="s">
        <v>22</v>
      </c>
      <c r="I11" s="29" t="str">
        <f t="shared" si="0"/>
        <v>Amber</v>
      </c>
      <c r="J11" s="30" t="s">
        <v>22</v>
      </c>
      <c r="K11" s="31" t="s">
        <v>30</v>
      </c>
      <c r="L11" s="31" t="s">
        <v>22</v>
      </c>
      <c r="M11" s="33" t="s">
        <v>31</v>
      </c>
      <c r="N11" s="22"/>
      <c r="O11" s="1" t="s">
        <v>32</v>
      </c>
      <c r="P11" s="32"/>
      <c r="Q11" s="24" t="e">
        <f>VLOOKUP(P11,B9:F134,5)</f>
        <v>#N/A</v>
      </c>
      <c r="R11" s="4" t="e">
        <f>IF(Q11="Green",1,(IF(Q11="Red",2,(IF(Q11="Amber",3,0)))))</f>
        <v>#N/A</v>
      </c>
    </row>
    <row r="12" spans="2:18" ht="16.5" customHeight="1" thickTop="1" thickBot="1">
      <c r="B12" s="6" t="s">
        <v>33</v>
      </c>
      <c r="C12" s="3" t="str">
        <f>VLOOKUP(B12,Sheet2!$B$2:$E$132,3, FALSE)</f>
        <v>Aylesbury Vale</v>
      </c>
      <c r="D12" s="3" t="str">
        <f>VLOOKUP(B12,Sheet2!$B$2:$E$132,4, FALSE)</f>
        <v>South East</v>
      </c>
      <c r="E12" s="24" t="s">
        <v>528</v>
      </c>
      <c r="F12" s="24" t="s">
        <v>38</v>
      </c>
      <c r="G12" s="27" t="s">
        <v>22</v>
      </c>
      <c r="H12" s="28" t="s">
        <v>21</v>
      </c>
      <c r="I12" s="29" t="str">
        <f t="shared" si="0"/>
        <v>Red</v>
      </c>
      <c r="J12" s="30" t="s">
        <v>22</v>
      </c>
      <c r="K12" s="31" t="s">
        <v>34</v>
      </c>
      <c r="L12" s="31" t="s">
        <v>22</v>
      </c>
      <c r="M12" s="31" t="s">
        <v>35</v>
      </c>
      <c r="N12" s="22"/>
      <c r="O12" s="22"/>
      <c r="P12" s="22"/>
      <c r="Q12" s="22"/>
      <c r="R12" s="22"/>
    </row>
    <row r="13" spans="2:18" ht="16.5" customHeight="1" thickTop="1" thickBot="1">
      <c r="B13" s="6" t="s">
        <v>36</v>
      </c>
      <c r="C13" s="3" t="str">
        <f>VLOOKUP(B13,Sheet2!$B$2:$E$132,3, FALSE)</f>
        <v>Bedford</v>
      </c>
      <c r="D13" s="3" t="str">
        <f>VLOOKUP(B13,Sheet2!$B$2:$E$132,4, FALSE)</f>
        <v>East of England</v>
      </c>
      <c r="E13" s="24" t="s">
        <v>524</v>
      </c>
      <c r="F13" s="24" t="s">
        <v>20</v>
      </c>
      <c r="G13" s="27" t="s">
        <v>21</v>
      </c>
      <c r="H13" s="28" t="s">
        <v>22</v>
      </c>
      <c r="I13" s="29" t="str">
        <f>F13</f>
        <v>Amber</v>
      </c>
      <c r="J13" s="30" t="s">
        <v>22</v>
      </c>
      <c r="K13" s="31" t="s">
        <v>39</v>
      </c>
      <c r="L13" s="31" t="s">
        <v>22</v>
      </c>
      <c r="M13" s="31" t="s">
        <v>40</v>
      </c>
      <c r="N13" s="22"/>
      <c r="O13" s="1" t="s">
        <v>41</v>
      </c>
      <c r="P13" s="24" t="e">
        <f>IF(R10=2,"Reverse Cohorting Required",(IF(R10=1,"No Reverse Cohorting Required",(IF(R10=3,"Reverse Cohorting Required","")))))</f>
        <v>#N/A</v>
      </c>
      <c r="Q13" s="22"/>
      <c r="R13" s="22"/>
    </row>
    <row r="14" spans="2:18" ht="16.5" customHeight="1" thickTop="1" thickBot="1">
      <c r="B14" s="7" t="s">
        <v>42</v>
      </c>
      <c r="C14" s="3" t="str">
        <f>VLOOKUP(B14,Sheet2!$B$2:$E$132,3, FALSE)</f>
        <v>Greenwich</v>
      </c>
      <c r="D14" s="3" t="str">
        <f>VLOOKUP(B14,Sheet2!$B$2:$E$132,4, FALSE)</f>
        <v>London</v>
      </c>
      <c r="E14" s="24" t="s">
        <v>524</v>
      </c>
      <c r="F14" s="24" t="s">
        <v>20</v>
      </c>
      <c r="G14" s="27" t="s">
        <v>21</v>
      </c>
      <c r="H14" s="28" t="s">
        <v>22</v>
      </c>
      <c r="I14" s="29" t="str">
        <f t="shared" si="0"/>
        <v>Amber</v>
      </c>
      <c r="J14" s="30" t="s">
        <v>22</v>
      </c>
      <c r="K14" s="31" t="s">
        <v>34</v>
      </c>
      <c r="L14" s="31" t="s">
        <v>22</v>
      </c>
      <c r="M14" s="31" t="s">
        <v>43</v>
      </c>
      <c r="N14" s="22"/>
      <c r="O14" s="22"/>
      <c r="P14" s="22"/>
      <c r="Q14" s="22"/>
      <c r="R14" s="22"/>
    </row>
    <row r="15" spans="2:18" ht="16.5" thickTop="1" thickBot="1">
      <c r="B15" s="6" t="s">
        <v>44</v>
      </c>
      <c r="C15" s="3" t="str">
        <f>VLOOKUP(B15,Sheet2!$B$2:$E$132,3, FALSE)</f>
        <v>Wrexham</v>
      </c>
      <c r="D15" s="3" t="str">
        <f>VLOOKUP(B15,Sheet2!$B$2:$E$132,4, FALSE)</f>
        <v>Wales</v>
      </c>
      <c r="E15" s="24" t="s">
        <v>528</v>
      </c>
      <c r="F15" s="24" t="s">
        <v>20</v>
      </c>
      <c r="G15" s="27" t="s">
        <v>21</v>
      </c>
      <c r="H15" s="28" t="s">
        <v>22</v>
      </c>
      <c r="I15" s="29" t="str">
        <f t="shared" si="0"/>
        <v>Amber</v>
      </c>
      <c r="J15" s="30" t="s">
        <v>22</v>
      </c>
      <c r="K15" s="31" t="s">
        <v>39</v>
      </c>
      <c r="L15" s="31" t="s">
        <v>22</v>
      </c>
      <c r="M15" s="31" t="s">
        <v>45</v>
      </c>
      <c r="N15" s="22"/>
      <c r="O15" s="22"/>
      <c r="P15" s="22"/>
      <c r="Q15" s="22"/>
      <c r="R15" s="22"/>
    </row>
    <row r="16" spans="2:18" ht="16.5" thickTop="1" thickBot="1">
      <c r="B16" s="3" t="s">
        <v>46</v>
      </c>
      <c r="C16" s="3" t="str">
        <f>VLOOKUP(B16,Sheet2!$B$2:$E$132,3, FALSE)</f>
        <v>Birmingham</v>
      </c>
      <c r="D16" s="3" t="str">
        <f>VLOOKUP(B16,Sheet2!$B$2:$E$132,4, FALSE)</f>
        <v>West Midlands</v>
      </c>
      <c r="E16" s="24" t="s">
        <v>528</v>
      </c>
      <c r="F16" s="24" t="s">
        <v>38</v>
      </c>
      <c r="G16" s="43" t="s">
        <v>22</v>
      </c>
      <c r="H16" s="28" t="s">
        <v>21</v>
      </c>
      <c r="I16" s="29" t="str">
        <f t="shared" si="0"/>
        <v>Red</v>
      </c>
      <c r="J16" s="30" t="s">
        <v>22</v>
      </c>
      <c r="K16" s="31" t="s">
        <v>23</v>
      </c>
      <c r="L16" s="31" t="s">
        <v>22</v>
      </c>
      <c r="M16" s="31" t="s">
        <v>47</v>
      </c>
      <c r="N16" s="22"/>
      <c r="O16" s="22"/>
      <c r="P16" s="22"/>
      <c r="Q16" s="22"/>
      <c r="R16" s="22"/>
    </row>
    <row r="17" spans="2:18" ht="16.5" thickTop="1" thickBot="1">
      <c r="B17" s="6" t="s">
        <v>48</v>
      </c>
      <c r="C17" s="3" t="str">
        <f>VLOOKUP(B17,Sheet2!$B$2:$E$132,3, FALSE)</f>
        <v>South Staffordshire</v>
      </c>
      <c r="D17" s="3" t="str">
        <f>VLOOKUP(B17,Sheet2!$B$2:$E$132,4, FALSE)</f>
        <v>West Midlands</v>
      </c>
      <c r="E17" s="24" t="s">
        <v>528</v>
      </c>
      <c r="F17" s="45" t="s">
        <v>38</v>
      </c>
      <c r="G17" s="27" t="s">
        <v>22</v>
      </c>
      <c r="H17" s="28" t="s">
        <v>21</v>
      </c>
      <c r="I17" s="29" t="str">
        <f>F17</f>
        <v>Red</v>
      </c>
      <c r="J17" s="30" t="s">
        <v>22</v>
      </c>
      <c r="K17" s="31" t="s">
        <v>39</v>
      </c>
      <c r="L17" s="31" t="s">
        <v>22</v>
      </c>
      <c r="M17" s="31" t="s">
        <v>49</v>
      </c>
      <c r="N17" s="22"/>
      <c r="O17" s="22"/>
      <c r="P17" s="22"/>
      <c r="Q17" s="22"/>
      <c r="R17" s="22"/>
    </row>
    <row r="18" spans="2:18" ht="16.5" customHeight="1" thickTop="1" thickBot="1">
      <c r="B18" s="3" t="s">
        <v>50</v>
      </c>
      <c r="C18" s="3" t="str">
        <f>VLOOKUP(B18,Sheet2!$B$2:$E$132,3, FALSE)</f>
        <v>Bristol, City of</v>
      </c>
      <c r="D18" s="3" t="str">
        <f>VLOOKUP(B18,Sheet2!$B$2:$E$132,4, FALSE)</f>
        <v>South West</v>
      </c>
      <c r="E18" s="24" t="s">
        <v>528</v>
      </c>
      <c r="F18" s="24" t="s">
        <v>20</v>
      </c>
      <c r="G18" s="27" t="s">
        <v>21</v>
      </c>
      <c r="H18" s="28" t="s">
        <v>22</v>
      </c>
      <c r="I18" s="29" t="str">
        <f t="shared" si="0"/>
        <v>Amber</v>
      </c>
      <c r="J18" s="30" t="s">
        <v>22</v>
      </c>
      <c r="K18" s="31" t="s">
        <v>39</v>
      </c>
      <c r="L18" s="31" t="s">
        <v>22</v>
      </c>
      <c r="M18" s="31" t="s">
        <v>51</v>
      </c>
      <c r="N18" s="22"/>
      <c r="O18" s="22"/>
      <c r="P18" s="22"/>
      <c r="Q18" s="22"/>
      <c r="R18" s="22"/>
    </row>
    <row r="19" spans="2:18" ht="16.5" customHeight="1" thickTop="1" thickBot="1">
      <c r="B19" s="3" t="s">
        <v>52</v>
      </c>
      <c r="C19" s="3" t="str">
        <f>VLOOKUP(B19,Sheet2!$B$2:$E$132,3, FALSE)</f>
        <v>Lambeth</v>
      </c>
      <c r="D19" s="3" t="str">
        <f>VLOOKUP(B19,Sheet2!$B$2:$E$132,4, FALSE)</f>
        <v>London</v>
      </c>
      <c r="E19" s="24" t="s">
        <v>524</v>
      </c>
      <c r="F19" s="24" t="s">
        <v>38</v>
      </c>
      <c r="G19" s="27" t="s">
        <v>22</v>
      </c>
      <c r="H19" s="28" t="s">
        <v>21</v>
      </c>
      <c r="I19" s="29" t="str">
        <f t="shared" si="0"/>
        <v>Red</v>
      </c>
      <c r="J19" s="30" t="s">
        <v>22</v>
      </c>
      <c r="K19" s="31" t="s">
        <v>53</v>
      </c>
      <c r="L19" s="31" t="s">
        <v>22</v>
      </c>
      <c r="M19" s="31" t="s">
        <v>54</v>
      </c>
      <c r="N19" s="22"/>
      <c r="O19" s="22"/>
      <c r="P19" s="22"/>
      <c r="Q19" s="22"/>
      <c r="R19" s="22"/>
    </row>
    <row r="20" spans="2:18" ht="16.5" customHeight="1" thickTop="1" thickBot="1">
      <c r="B20" s="3" t="s">
        <v>55</v>
      </c>
      <c r="C20" s="3" t="str">
        <f>VLOOKUP(B20,Sheet2!$B$2:$E$132,3, FALSE)</f>
        <v>Spelthorne</v>
      </c>
      <c r="D20" s="3" t="str">
        <f>VLOOKUP(B20,Sheet2!$B$2:$E$132,4, FALSE)</f>
        <v>South East</v>
      </c>
      <c r="E20" s="24" t="s">
        <v>528</v>
      </c>
      <c r="F20" s="24" t="s">
        <v>20</v>
      </c>
      <c r="G20" s="27" t="s">
        <v>22</v>
      </c>
      <c r="H20" s="28" t="s">
        <v>21</v>
      </c>
      <c r="I20" s="29" t="str">
        <f t="shared" si="0"/>
        <v>Amber</v>
      </c>
      <c r="J20" s="30" t="s">
        <v>22</v>
      </c>
      <c r="K20" s="31" t="s">
        <v>39</v>
      </c>
      <c r="L20" s="31" t="s">
        <v>22</v>
      </c>
      <c r="M20" s="31" t="s">
        <v>56</v>
      </c>
      <c r="N20" s="22"/>
      <c r="O20" s="22"/>
      <c r="P20" s="22"/>
      <c r="Q20" s="22"/>
      <c r="R20" s="22"/>
    </row>
    <row r="21" spans="2:18" ht="16.5" customHeight="1" thickTop="1" thickBot="1">
      <c r="B21" s="3" t="s">
        <v>57</v>
      </c>
      <c r="C21" s="3" t="str">
        <f>VLOOKUP(B21,Sheet2!$B$2:$E$132,3, FALSE)</f>
        <v>Rochdale</v>
      </c>
      <c r="D21" s="3" t="str">
        <f>VLOOKUP(B21,Sheet2!$B$2:$E$132,4, FALSE)</f>
        <v>North West</v>
      </c>
      <c r="E21" s="24" t="s">
        <v>528</v>
      </c>
      <c r="F21" s="24" t="s">
        <v>38</v>
      </c>
      <c r="G21" s="27" t="s">
        <v>22</v>
      </c>
      <c r="H21" s="28" t="s">
        <v>21</v>
      </c>
      <c r="I21" s="29" t="str">
        <f t="shared" si="0"/>
        <v>Red</v>
      </c>
      <c r="J21" s="30" t="s">
        <v>22</v>
      </c>
      <c r="K21" s="31" t="s">
        <v>58</v>
      </c>
      <c r="L21" s="31" t="s">
        <v>22</v>
      </c>
      <c r="M21" s="31" t="s">
        <v>59</v>
      </c>
      <c r="O21" s="54"/>
      <c r="P21" s="55"/>
      <c r="Q21" s="54"/>
      <c r="R21" s="54"/>
    </row>
    <row r="22" spans="2:18" ht="16.5" customHeight="1" thickTop="1" thickBot="1">
      <c r="B22" s="3" t="s">
        <v>60</v>
      </c>
      <c r="C22" s="3" t="str">
        <f>VLOOKUP(B22,Sheet2!$B$2:$E$132,3, FALSE)</f>
        <v>Cherwell</v>
      </c>
      <c r="D22" s="3" t="str">
        <f>VLOOKUP(B22,Sheet2!$B$2:$E$132,4, FALSE)</f>
        <v>South East</v>
      </c>
      <c r="E22" s="24" t="s">
        <v>524</v>
      </c>
      <c r="F22" s="24" t="s">
        <v>20</v>
      </c>
      <c r="G22" s="27" t="s">
        <v>21</v>
      </c>
      <c r="H22" s="28" t="s">
        <v>21</v>
      </c>
      <c r="I22" s="29" t="str">
        <f>F22</f>
        <v>Amber</v>
      </c>
      <c r="J22" s="30" t="s">
        <v>22</v>
      </c>
      <c r="K22" s="31" t="s">
        <v>23</v>
      </c>
      <c r="L22" s="31" t="s">
        <v>22</v>
      </c>
      <c r="M22" s="31" t="s">
        <v>35</v>
      </c>
      <c r="O22" s="54"/>
      <c r="P22" s="55"/>
      <c r="Q22" s="54"/>
      <c r="R22" s="54"/>
    </row>
    <row r="23" spans="2:18" ht="16.5" customHeight="1" thickTop="1" thickBot="1">
      <c r="B23" s="3" t="s">
        <v>61</v>
      </c>
      <c r="C23" s="3" t="str">
        <f>VLOOKUP(B23,Sheet2!$B$2:$E$132,3, FALSE)</f>
        <v>North Norfolk</v>
      </c>
      <c r="D23" s="3" t="str">
        <f>VLOOKUP(B23,Sheet2!$B$2:$E$132,4, FALSE)</f>
        <v>East of England</v>
      </c>
      <c r="E23" s="24" t="s">
        <v>528</v>
      </c>
      <c r="F23" s="24" t="s">
        <v>20</v>
      </c>
      <c r="G23" s="27" t="s">
        <v>22</v>
      </c>
      <c r="H23" s="42" t="s">
        <v>21</v>
      </c>
      <c r="I23" s="29" t="str">
        <f t="shared" ref="I23:I55" si="1">F23</f>
        <v>Amber</v>
      </c>
      <c r="J23" s="30" t="s">
        <v>22</v>
      </c>
      <c r="K23" s="31" t="s">
        <v>26</v>
      </c>
      <c r="L23" s="31" t="s">
        <v>22</v>
      </c>
      <c r="M23" s="31" t="s">
        <v>62</v>
      </c>
      <c r="O23" s="54"/>
      <c r="P23" s="55"/>
      <c r="Q23" s="54"/>
      <c r="R23" s="54"/>
    </row>
    <row r="24" spans="2:18" ht="16.5" thickTop="1" thickBot="1">
      <c r="B24" s="6" t="s">
        <v>63</v>
      </c>
      <c r="C24" s="3" t="str">
        <f>VLOOKUP(B24,Sheet2!$B$2:$E$132,3, FALSE)</f>
        <v>Cardiff</v>
      </c>
      <c r="D24" s="3" t="str">
        <f>VLOOKUP(B24,Sheet2!$B$2:$E$132,4, FALSE)</f>
        <v>Wales</v>
      </c>
      <c r="E24" s="24" t="s">
        <v>524</v>
      </c>
      <c r="F24" s="24" t="s">
        <v>20</v>
      </c>
      <c r="G24" s="27" t="s">
        <v>21</v>
      </c>
      <c r="H24" s="28" t="s">
        <v>22</v>
      </c>
      <c r="I24" s="29" t="str">
        <f>F24</f>
        <v>Amber</v>
      </c>
      <c r="J24" s="30" t="s">
        <v>22</v>
      </c>
      <c r="K24" s="31" t="s">
        <v>64</v>
      </c>
      <c r="L24" s="31" t="s">
        <v>22</v>
      </c>
      <c r="M24" s="31" t="s">
        <v>62</v>
      </c>
      <c r="O24" s="54"/>
      <c r="P24" s="55"/>
      <c r="Q24" s="54"/>
      <c r="R24" s="54"/>
    </row>
    <row r="25" spans="2:18" ht="15.95" customHeight="1" thickTop="1" thickBot="1">
      <c r="B25" s="3" t="s">
        <v>65</v>
      </c>
      <c r="C25" s="3" t="str">
        <f>VLOOKUP(B25,Sheet2!$B$2:$E$132,3, FALSE)</f>
        <v>Teignbridge</v>
      </c>
      <c r="D25" s="3" t="str">
        <f>VLOOKUP(B25,Sheet2!$B$2:$E$132,4, FALSE)</f>
        <v>South West</v>
      </c>
      <c r="E25" s="24" t="s">
        <v>524</v>
      </c>
      <c r="F25" s="24" t="s">
        <v>20</v>
      </c>
      <c r="G25" s="27" t="s">
        <v>21</v>
      </c>
      <c r="H25" s="42" t="s">
        <v>22</v>
      </c>
      <c r="I25" s="29" t="str">
        <f t="shared" si="1"/>
        <v>Amber</v>
      </c>
      <c r="J25" s="30" t="s">
        <v>22</v>
      </c>
      <c r="K25" s="31" t="s">
        <v>26</v>
      </c>
      <c r="L25" s="31" t="s">
        <v>22</v>
      </c>
      <c r="M25" s="31" t="s">
        <v>66</v>
      </c>
      <c r="O25" s="54"/>
      <c r="P25" s="55"/>
      <c r="Q25" s="54"/>
      <c r="R25" s="54"/>
    </row>
    <row r="26" spans="2:18" ht="16.5" customHeight="1" thickTop="1" thickBot="1">
      <c r="B26" s="3" t="s">
        <v>67</v>
      </c>
      <c r="C26" s="3" t="str">
        <f>VLOOKUP(B26,Sheet2!$B$2:$E$132,3, FALSE)</f>
        <v>Chelmsford</v>
      </c>
      <c r="D26" s="3" t="str">
        <f>VLOOKUP(B26,Sheet2!$B$2:$E$132,4, FALSE)</f>
        <v>East of England</v>
      </c>
      <c r="E26" s="24" t="s">
        <v>524</v>
      </c>
      <c r="F26" s="24" t="s">
        <v>20</v>
      </c>
      <c r="G26" s="27" t="s">
        <v>21</v>
      </c>
      <c r="H26" s="28" t="s">
        <v>22</v>
      </c>
      <c r="I26" s="29" t="str">
        <f t="shared" si="1"/>
        <v>Amber</v>
      </c>
      <c r="J26" s="30" t="s">
        <v>22</v>
      </c>
      <c r="K26" s="31" t="s">
        <v>23</v>
      </c>
      <c r="L26" s="31" t="s">
        <v>22</v>
      </c>
      <c r="M26" s="31" t="s">
        <v>68</v>
      </c>
      <c r="O26" s="54"/>
      <c r="P26" s="55"/>
      <c r="Q26" s="54"/>
      <c r="R26" s="54"/>
    </row>
    <row r="27" spans="2:18" ht="16.5" customHeight="1" thickTop="1" thickBot="1">
      <c r="B27" s="3" t="s">
        <v>69</v>
      </c>
      <c r="C27" s="3" t="str">
        <f>VLOOKUP(B27,Sheet2!$B$2:$E$132,3, FALSE)</f>
        <v>Surrey Heath</v>
      </c>
      <c r="D27" s="3" t="str">
        <f>VLOOKUP(B27,Sheet2!$B$2:$E$132,4, FALSE)</f>
        <v>South East</v>
      </c>
      <c r="E27" s="24" t="s">
        <v>528</v>
      </c>
      <c r="F27" s="24" t="s">
        <v>20</v>
      </c>
      <c r="G27" s="27" t="s">
        <v>21</v>
      </c>
      <c r="H27" s="28" t="s">
        <v>22</v>
      </c>
      <c r="I27" s="29" t="str">
        <f t="shared" si="1"/>
        <v>Amber</v>
      </c>
      <c r="J27" s="30" t="s">
        <v>22</v>
      </c>
      <c r="K27" s="31" t="s">
        <v>39</v>
      </c>
      <c r="L27" s="31" t="s">
        <v>22</v>
      </c>
      <c r="M27" s="31" t="s">
        <v>70</v>
      </c>
      <c r="O27" s="54"/>
      <c r="P27" s="55"/>
      <c r="Q27" s="54"/>
      <c r="R27" s="54"/>
    </row>
    <row r="28" spans="2:18" ht="16.5" customHeight="1" thickTop="1" thickBot="1">
      <c r="B28" s="3" t="s">
        <v>71</v>
      </c>
      <c r="C28" s="3" t="str">
        <f>VLOOKUP(B28,Sheet2!$B$2:$E$132,3, FALSE)</f>
        <v>Medway</v>
      </c>
      <c r="D28" s="3" t="str">
        <f>VLOOKUP(B28,Sheet2!$B$2:$E$132,4, FALSE)</f>
        <v>South East</v>
      </c>
      <c r="E28" s="24" t="s">
        <v>528</v>
      </c>
      <c r="F28" s="24" t="s">
        <v>20</v>
      </c>
      <c r="G28" s="27" t="s">
        <v>21</v>
      </c>
      <c r="H28" s="28" t="s">
        <v>21</v>
      </c>
      <c r="I28" s="29" t="str">
        <f t="shared" si="1"/>
        <v>Amber</v>
      </c>
      <c r="J28" s="34"/>
      <c r="K28" s="35"/>
      <c r="L28" s="35"/>
      <c r="M28" s="35"/>
      <c r="O28" s="54"/>
      <c r="P28" s="55"/>
      <c r="Q28" s="54"/>
      <c r="R28" s="54"/>
    </row>
    <row r="29" spans="2:18" ht="16.5" customHeight="1" thickTop="1" thickBot="1">
      <c r="B29" s="6" t="s">
        <v>72</v>
      </c>
      <c r="C29" s="3" t="str">
        <f>VLOOKUP(B29,Sheet2!$B$2:$E$132,3, FALSE)</f>
        <v>West Devon</v>
      </c>
      <c r="D29" s="3" t="str">
        <f>VLOOKUP(B29,Sheet2!$B$2:$E$132,4, FALSE)</f>
        <v>South West</v>
      </c>
      <c r="E29" s="24" t="s">
        <v>524</v>
      </c>
      <c r="F29" s="24" t="s">
        <v>20</v>
      </c>
      <c r="G29" s="27" t="s">
        <v>21</v>
      </c>
      <c r="H29" s="28" t="s">
        <v>22</v>
      </c>
      <c r="I29" s="29" t="str">
        <f t="shared" si="1"/>
        <v>Amber</v>
      </c>
      <c r="J29" s="30" t="s">
        <v>22</v>
      </c>
      <c r="K29" s="31" t="s">
        <v>73</v>
      </c>
      <c r="L29" s="31" t="s">
        <v>22</v>
      </c>
      <c r="M29" s="31" t="s">
        <v>47</v>
      </c>
      <c r="O29" s="54"/>
      <c r="P29" s="55"/>
      <c r="Q29" s="54"/>
      <c r="R29" s="54"/>
    </row>
    <row r="30" spans="2:18" ht="16.5" customHeight="1" thickTop="1" thickBot="1">
      <c r="B30" s="6" t="s">
        <v>74</v>
      </c>
      <c r="C30" s="3" t="str">
        <f>VLOOKUP(B30,Sheet2!$B$2:$E$132,3, FALSE)</f>
        <v>County Durham</v>
      </c>
      <c r="D30" s="3" t="str">
        <f>VLOOKUP(B30,Sheet2!$B$2:$E$132,4, FALSE)</f>
        <v>North East</v>
      </c>
      <c r="E30" s="24" t="s">
        <v>528</v>
      </c>
      <c r="F30" s="24" t="s">
        <v>20</v>
      </c>
      <c r="G30" s="27" t="s">
        <v>21</v>
      </c>
      <c r="H30" s="28" t="s">
        <v>22</v>
      </c>
      <c r="I30" s="29" t="str">
        <f t="shared" si="1"/>
        <v>Amber</v>
      </c>
      <c r="J30" s="30" t="s">
        <v>22</v>
      </c>
      <c r="K30" s="31" t="s">
        <v>23</v>
      </c>
      <c r="L30" s="31" t="s">
        <v>22</v>
      </c>
      <c r="M30" s="31" t="s">
        <v>75</v>
      </c>
      <c r="O30" s="54"/>
      <c r="P30" s="55"/>
      <c r="Q30" s="54"/>
      <c r="R30" s="54"/>
    </row>
    <row r="31" spans="2:18" ht="16.5" customHeight="1" thickTop="1" thickBot="1">
      <c r="B31" s="3" t="s">
        <v>76</v>
      </c>
      <c r="C31" s="3" t="str">
        <f>VLOOKUP(B31,Sheet2!$B$2:$E$132,3, FALSE)</f>
        <v>Doncaster</v>
      </c>
      <c r="D31" s="3" t="str">
        <f>VLOOKUP(B31,Sheet2!$B$2:$E$132,4, FALSE)</f>
        <v>Yorkshire and Humber</v>
      </c>
      <c r="E31" s="24" t="s">
        <v>528</v>
      </c>
      <c r="F31" s="24" t="s">
        <v>20</v>
      </c>
      <c r="G31" s="27" t="s">
        <v>21</v>
      </c>
      <c r="H31" s="46" t="s">
        <v>22</v>
      </c>
      <c r="I31" s="29" t="str">
        <f>F31</f>
        <v>Amber</v>
      </c>
      <c r="J31" s="30" t="s">
        <v>22</v>
      </c>
      <c r="K31" s="31" t="s">
        <v>39</v>
      </c>
      <c r="L31" s="31" t="s">
        <v>22</v>
      </c>
      <c r="M31" s="31" t="s">
        <v>24</v>
      </c>
      <c r="O31" s="54"/>
      <c r="P31" s="55"/>
      <c r="Q31" s="54"/>
      <c r="R31" s="54"/>
    </row>
    <row r="32" spans="2:18" ht="16.5" customHeight="1" thickTop="1" thickBot="1">
      <c r="B32" s="3" t="s">
        <v>77</v>
      </c>
      <c r="C32" s="3" t="str">
        <f>VLOOKUP(B32,Sheet2!$B$2:$E$132,3, FALSE)</f>
        <v>East Staffordshire</v>
      </c>
      <c r="D32" s="3" t="str">
        <f>VLOOKUP(B32,Sheet2!$B$2:$E$132,4, FALSE)</f>
        <v>West Midlands</v>
      </c>
      <c r="E32" s="24" t="s">
        <v>524</v>
      </c>
      <c r="F32" s="24" t="s">
        <v>20</v>
      </c>
      <c r="G32" s="27" t="s">
        <v>21</v>
      </c>
      <c r="H32" s="28" t="s">
        <v>21</v>
      </c>
      <c r="I32" s="29" t="str">
        <f>F32</f>
        <v>Amber</v>
      </c>
      <c r="J32" s="30" t="s">
        <v>22</v>
      </c>
      <c r="K32" s="31" t="s">
        <v>23</v>
      </c>
      <c r="L32" s="31" t="s">
        <v>22</v>
      </c>
      <c r="M32" s="31" t="s">
        <v>78</v>
      </c>
      <c r="O32" s="54"/>
      <c r="P32" s="55"/>
      <c r="Q32" s="54"/>
      <c r="R32" s="54"/>
    </row>
    <row r="33" spans="2:18" ht="17.100000000000001" customHeight="1" thickTop="1" thickBot="1">
      <c r="B33" s="5" t="s">
        <v>79</v>
      </c>
      <c r="C33" s="3" t="str">
        <f>VLOOKUP(B33,Sheet2!$B$2:$E$132,3, FALSE)</f>
        <v>Reigate and Banstead</v>
      </c>
      <c r="D33" s="3" t="str">
        <f>VLOOKUP(B33,Sheet2!$B$2:$E$132,4, FALSE)</f>
        <v>South East</v>
      </c>
      <c r="E33" s="24" t="s">
        <v>528</v>
      </c>
      <c r="F33" s="24" t="s">
        <v>20</v>
      </c>
      <c r="G33" s="27" t="s">
        <v>21</v>
      </c>
      <c r="H33" s="28" t="s">
        <v>21</v>
      </c>
      <c r="I33" s="29" t="str">
        <f t="shared" si="1"/>
        <v>Amber</v>
      </c>
      <c r="J33" s="30" t="s">
        <v>22</v>
      </c>
      <c r="K33" s="31" t="s">
        <v>34</v>
      </c>
      <c r="L33" s="31" t="s">
        <v>22</v>
      </c>
      <c r="M33" s="31" t="s">
        <v>80</v>
      </c>
      <c r="O33" s="54"/>
      <c r="P33" s="55"/>
      <c r="Q33" s="54"/>
      <c r="R33" s="54"/>
    </row>
    <row r="34" spans="2:18" ht="16.5" customHeight="1" thickTop="1" thickBot="1">
      <c r="B34" s="5" t="s">
        <v>81</v>
      </c>
      <c r="C34" s="3" t="str">
        <f>VLOOKUP(B34,Sheet2!$B$2:$E$132,3, FALSE)</f>
        <v>Stafford</v>
      </c>
      <c r="D34" s="3" t="str">
        <f>VLOOKUP(B34,Sheet2!$B$2:$E$132,4, FALSE)</f>
        <v>West Midlands</v>
      </c>
      <c r="E34" s="24" t="s">
        <v>528</v>
      </c>
      <c r="F34" s="24" t="s">
        <v>20</v>
      </c>
      <c r="G34" s="27" t="s">
        <v>21</v>
      </c>
      <c r="H34" s="28" t="s">
        <v>21</v>
      </c>
      <c r="I34" s="29" t="str">
        <f>F34</f>
        <v>Amber</v>
      </c>
      <c r="J34" s="30" t="s">
        <v>22</v>
      </c>
      <c r="K34" s="31" t="s">
        <v>64</v>
      </c>
      <c r="L34" s="31" t="s">
        <v>22</v>
      </c>
      <c r="M34" s="31" t="s">
        <v>82</v>
      </c>
      <c r="O34" s="54"/>
      <c r="P34" s="55"/>
      <c r="Q34" s="54"/>
      <c r="R34" s="54"/>
    </row>
    <row r="35" spans="2:18" ht="16.5" customHeight="1" thickTop="1" thickBot="1">
      <c r="B35" s="5" t="s">
        <v>83</v>
      </c>
      <c r="C35" s="3" t="str">
        <f>VLOOKUP(B35,Sheet2!$B$2:$E$132,3, FALSE)</f>
        <v>County Durham</v>
      </c>
      <c r="D35" s="3" t="str">
        <f>VLOOKUP(B35,Sheet2!$B$2:$E$132,4, FALSE)</f>
        <v>North East</v>
      </c>
      <c r="E35" s="24" t="s">
        <v>528</v>
      </c>
      <c r="F35" s="24" t="s">
        <v>20</v>
      </c>
      <c r="G35" s="27" t="s">
        <v>21</v>
      </c>
      <c r="H35" s="42" t="s">
        <v>22</v>
      </c>
      <c r="I35" s="29" t="str">
        <f t="shared" si="1"/>
        <v>Amber</v>
      </c>
      <c r="J35" s="30" t="s">
        <v>22</v>
      </c>
      <c r="K35" s="31" t="s">
        <v>84</v>
      </c>
      <c r="L35" s="31" t="s">
        <v>22</v>
      </c>
      <c r="M35" s="31" t="s">
        <v>24</v>
      </c>
      <c r="O35" s="54"/>
      <c r="P35" s="55"/>
      <c r="Q35" s="54"/>
      <c r="R35" s="54"/>
    </row>
    <row r="36" spans="2:18" ht="16.5" customHeight="1" thickTop="1" thickBot="1">
      <c r="B36" s="52" t="s">
        <v>85</v>
      </c>
      <c r="C36" s="3" t="str">
        <f>VLOOKUP(B36,Sheet2!$B$2:$E$132,3, FALSE)</f>
        <v>Maidstone</v>
      </c>
      <c r="D36" s="3" t="str">
        <f>VLOOKUP(B36,Sheet2!$B$2:$E$132,4, FALSE)</f>
        <v>South East</v>
      </c>
      <c r="E36" s="24" t="s">
        <v>528</v>
      </c>
      <c r="F36" s="24" t="s">
        <v>20</v>
      </c>
      <c r="G36" s="27" t="s">
        <v>21</v>
      </c>
      <c r="H36" s="28" t="s">
        <v>22</v>
      </c>
      <c r="I36" s="29" t="str">
        <f t="shared" si="1"/>
        <v>Amber</v>
      </c>
      <c r="J36" s="30" t="s">
        <v>22</v>
      </c>
      <c r="K36" s="31" t="s">
        <v>30</v>
      </c>
      <c r="L36" s="31" t="s">
        <v>22</v>
      </c>
      <c r="M36" s="31" t="s">
        <v>86</v>
      </c>
      <c r="O36" s="54"/>
      <c r="P36" s="56"/>
      <c r="Q36" s="54"/>
      <c r="R36" s="54"/>
    </row>
    <row r="37" spans="2:18" ht="16.5" customHeight="1" thickTop="1" thickBot="1">
      <c r="B37" s="8" t="s">
        <v>87</v>
      </c>
      <c r="C37" s="3" t="str">
        <f>VLOOKUP(B37,Sheet2!$B$2:$E$132,3, FALSE)</f>
        <v>South Gloucestershire</v>
      </c>
      <c r="D37" s="3" t="str">
        <f>VLOOKUP(B37,Sheet2!$B$2:$E$132,4, FALSE)</f>
        <v>South West</v>
      </c>
      <c r="E37" s="24" t="s">
        <v>524</v>
      </c>
      <c r="F37" s="24" t="s">
        <v>38</v>
      </c>
      <c r="G37" s="27" t="s">
        <v>22</v>
      </c>
      <c r="H37" s="28" t="s">
        <v>21</v>
      </c>
      <c r="I37" s="29" t="str">
        <f t="shared" si="1"/>
        <v>Red</v>
      </c>
      <c r="J37" s="30" t="s">
        <v>22</v>
      </c>
      <c r="K37" s="31" t="s">
        <v>26</v>
      </c>
      <c r="L37" s="31" t="s">
        <v>22</v>
      </c>
      <c r="M37" s="31" t="s">
        <v>88</v>
      </c>
      <c r="O37" s="54"/>
      <c r="P37" s="56"/>
      <c r="Q37" s="54"/>
      <c r="R37" s="54"/>
    </row>
    <row r="38" spans="2:18" ht="16.5" customHeight="1" thickTop="1" thickBot="1">
      <c r="B38" s="9" t="s">
        <v>89</v>
      </c>
      <c r="C38" s="3" t="str">
        <f>VLOOKUP(B38,Sheet2!$B$2:$E$132,3, FALSE)</f>
        <v>Swale</v>
      </c>
      <c r="D38" s="3" t="str">
        <f>VLOOKUP(B38,Sheet2!$B$2:$E$132,4, FALSE)</f>
        <v>South East</v>
      </c>
      <c r="E38" s="24" t="s">
        <v>524</v>
      </c>
      <c r="F38" s="24" t="s">
        <v>20</v>
      </c>
      <c r="G38" s="27" t="s">
        <v>21</v>
      </c>
      <c r="H38" s="42" t="s">
        <v>21</v>
      </c>
      <c r="I38" s="29" t="str">
        <f t="shared" si="1"/>
        <v>Amber</v>
      </c>
      <c r="J38" s="30" t="s">
        <v>22</v>
      </c>
      <c r="K38" s="31" t="s">
        <v>34</v>
      </c>
      <c r="L38" s="31" t="s">
        <v>22</v>
      </c>
      <c r="M38" s="31" t="s">
        <v>35</v>
      </c>
      <c r="O38" s="54"/>
      <c r="P38" s="55"/>
      <c r="Q38" s="54"/>
      <c r="R38" s="54"/>
    </row>
    <row r="39" spans="2:18" ht="16.5" customHeight="1" thickTop="1" thickBot="1">
      <c r="B39" s="8" t="s">
        <v>90</v>
      </c>
      <c r="C39" s="3" t="str">
        <f>VLOOKUP(B39,Sheet2!$B$2:$E$132,3, FALSE)</f>
        <v>Wiltshire</v>
      </c>
      <c r="D39" s="3" t="str">
        <f>VLOOKUP(B39,Sheet2!$B$2:$E$132,4, FALSE)</f>
        <v>South West</v>
      </c>
      <c r="E39" s="24" t="s">
        <v>528</v>
      </c>
      <c r="F39" s="24" t="s">
        <v>20</v>
      </c>
      <c r="G39" s="27" t="s">
        <v>21</v>
      </c>
      <c r="H39" s="28" t="s">
        <v>22</v>
      </c>
      <c r="I39" s="29" t="str">
        <f t="shared" si="1"/>
        <v>Amber</v>
      </c>
      <c r="J39" s="30" t="s">
        <v>22</v>
      </c>
      <c r="K39" s="31" t="s">
        <v>23</v>
      </c>
      <c r="L39" s="31" t="s">
        <v>22</v>
      </c>
      <c r="M39" s="31" t="s">
        <v>47</v>
      </c>
      <c r="O39" s="54"/>
      <c r="P39" s="56"/>
      <c r="Q39" s="54"/>
      <c r="R39" s="54"/>
    </row>
    <row r="40" spans="2:18" ht="16.5" customHeight="1" thickTop="1" thickBot="1">
      <c r="B40" s="5" t="s">
        <v>91</v>
      </c>
      <c r="C40" s="3" t="str">
        <f>VLOOKUP(B40,Sheet2!$B$2:$E$132,3, FALSE)</f>
        <v>Exeter</v>
      </c>
      <c r="D40" s="3" t="str">
        <f>VLOOKUP(B40,Sheet2!$B$2:$E$132,4, FALSE)</f>
        <v>South West</v>
      </c>
      <c r="E40" s="24" t="s">
        <v>528</v>
      </c>
      <c r="F40" s="24" t="s">
        <v>20</v>
      </c>
      <c r="G40" s="27" t="s">
        <v>21</v>
      </c>
      <c r="H40" s="28" t="s">
        <v>22</v>
      </c>
      <c r="I40" s="29" t="str">
        <f t="shared" si="1"/>
        <v>Amber</v>
      </c>
      <c r="J40" s="30" t="s">
        <v>22</v>
      </c>
      <c r="K40" s="31" t="s">
        <v>53</v>
      </c>
      <c r="L40" s="31" t="s">
        <v>22</v>
      </c>
      <c r="M40" s="31" t="s">
        <v>92</v>
      </c>
      <c r="O40" s="54"/>
      <c r="P40" s="55"/>
      <c r="Q40" s="54"/>
      <c r="R40" s="54"/>
    </row>
    <row r="41" spans="2:18" ht="16.5" customHeight="1" thickTop="1" thickBot="1">
      <c r="B41" s="10" t="s">
        <v>93</v>
      </c>
      <c r="C41" s="3" t="str">
        <f>VLOOKUP(B41,Sheet2!$B$2:$E$132,3, FALSE)</f>
        <v>South Staffordshire</v>
      </c>
      <c r="D41" s="3" t="str">
        <f>VLOOKUP(B41,Sheet2!$B$2:$E$132,4, FALSE)</f>
        <v>West Midlands</v>
      </c>
      <c r="E41" s="24" t="s">
        <v>528</v>
      </c>
      <c r="F41" s="24" t="s">
        <v>20</v>
      </c>
      <c r="G41" s="27" t="s">
        <v>21</v>
      </c>
      <c r="H41" s="42" t="s">
        <v>22</v>
      </c>
      <c r="I41" s="29" t="str">
        <f t="shared" si="1"/>
        <v>Amber</v>
      </c>
      <c r="J41" s="30" t="s">
        <v>22</v>
      </c>
      <c r="K41" s="31" t="s">
        <v>84</v>
      </c>
      <c r="L41" s="31" t="s">
        <v>22</v>
      </c>
      <c r="M41" s="31" t="s">
        <v>35</v>
      </c>
      <c r="O41" s="54"/>
      <c r="P41" s="55"/>
      <c r="Q41" s="54"/>
      <c r="R41" s="54"/>
    </row>
    <row r="42" spans="2:18" ht="16.5" customHeight="1" thickTop="1" thickBot="1">
      <c r="B42" s="10" t="s">
        <v>94</v>
      </c>
      <c r="C42" s="3" t="s">
        <v>95</v>
      </c>
      <c r="D42" s="3" t="s">
        <v>96</v>
      </c>
      <c r="E42" s="24" t="s">
        <v>528</v>
      </c>
      <c r="F42" s="24" t="s">
        <v>20</v>
      </c>
      <c r="G42" s="27" t="s">
        <v>21</v>
      </c>
      <c r="H42" s="28" t="s">
        <v>22</v>
      </c>
      <c r="I42" s="29" t="str">
        <f t="shared" si="1"/>
        <v>Amber</v>
      </c>
      <c r="J42" s="34"/>
      <c r="K42" s="35"/>
      <c r="L42" s="35"/>
      <c r="M42" s="35"/>
      <c r="O42" s="54"/>
      <c r="P42" s="55"/>
      <c r="Q42" s="54"/>
      <c r="R42" s="54"/>
    </row>
    <row r="43" spans="2:18" ht="16.5" customHeight="1" thickTop="1" thickBot="1">
      <c r="B43" s="10" t="s">
        <v>97</v>
      </c>
      <c r="C43" s="3" t="s">
        <v>95</v>
      </c>
      <c r="D43" s="3" t="s">
        <v>96</v>
      </c>
      <c r="E43" s="24" t="s">
        <v>37</v>
      </c>
      <c r="F43" s="24" t="s">
        <v>20</v>
      </c>
      <c r="G43" s="27" t="s">
        <v>22</v>
      </c>
      <c r="H43" s="28" t="s">
        <v>21</v>
      </c>
      <c r="I43" s="29" t="str">
        <f t="shared" si="1"/>
        <v>Amber</v>
      </c>
      <c r="J43" s="34" t="s">
        <v>22</v>
      </c>
      <c r="K43" s="31" t="s">
        <v>64</v>
      </c>
      <c r="L43" s="31" t="s">
        <v>22</v>
      </c>
      <c r="M43" s="31" t="s">
        <v>27</v>
      </c>
      <c r="O43" s="54"/>
      <c r="P43" s="56"/>
      <c r="Q43" s="54"/>
      <c r="R43" s="54"/>
    </row>
    <row r="44" spans="2:18" ht="16.5" customHeight="1" thickTop="1" thickBot="1">
      <c r="B44" s="10" t="s">
        <v>525</v>
      </c>
      <c r="C44" s="3" t="s">
        <v>526</v>
      </c>
      <c r="D44" s="3"/>
      <c r="E44" s="24" t="s">
        <v>528</v>
      </c>
      <c r="F44" s="24" t="s">
        <v>20</v>
      </c>
      <c r="G44" s="27"/>
      <c r="H44" s="28" t="s">
        <v>22</v>
      </c>
      <c r="I44" s="29" t="str">
        <f t="shared" si="1"/>
        <v>Amber</v>
      </c>
      <c r="J44" s="34"/>
      <c r="K44" s="31"/>
      <c r="L44" s="31"/>
      <c r="M44" s="31"/>
      <c r="O44" s="54"/>
      <c r="P44" s="55"/>
      <c r="Q44" s="54"/>
      <c r="R44" s="54"/>
    </row>
    <row r="45" spans="2:18" ht="16.5" customHeight="1" thickTop="1" thickBot="1">
      <c r="B45" s="5" t="s">
        <v>98</v>
      </c>
      <c r="C45" s="3" t="str">
        <f>VLOOKUP(B45,Sheet2!$B$2:$E$132,3, FALSE)</f>
        <v>Arun</v>
      </c>
      <c r="D45" s="3" t="str">
        <f>VLOOKUP(B45,Sheet2!$B$2:$E$132,4, FALSE)</f>
        <v>South East</v>
      </c>
      <c r="E45" s="24" t="s">
        <v>528</v>
      </c>
      <c r="F45" s="24" t="s">
        <v>20</v>
      </c>
      <c r="G45" s="27" t="s">
        <v>21</v>
      </c>
      <c r="H45" s="28" t="s">
        <v>22</v>
      </c>
      <c r="I45" s="29" t="str">
        <f t="shared" si="1"/>
        <v>Amber</v>
      </c>
      <c r="J45" s="30" t="s">
        <v>22</v>
      </c>
      <c r="K45" s="31" t="s">
        <v>64</v>
      </c>
      <c r="L45" s="31" t="s">
        <v>22</v>
      </c>
      <c r="M45" s="31" t="s">
        <v>99</v>
      </c>
      <c r="O45" s="54"/>
      <c r="P45" s="56"/>
      <c r="Q45" s="54"/>
      <c r="R45" s="54"/>
    </row>
    <row r="46" spans="2:18" ht="16.5" customHeight="1" thickTop="1" thickBot="1">
      <c r="B46" s="5" t="s">
        <v>100</v>
      </c>
      <c r="C46" s="3" t="str">
        <f>VLOOKUP(B46,Sheet2!$B$2:$E$132,3, FALSE)</f>
        <v>Salford</v>
      </c>
      <c r="D46" s="3" t="str">
        <f>VLOOKUP(B46,Sheet2!$B$2:$E$132,4, FALSE)</f>
        <v>North West</v>
      </c>
      <c r="E46" s="24" t="s">
        <v>37</v>
      </c>
      <c r="F46" s="24" t="s">
        <v>20</v>
      </c>
      <c r="G46" s="27" t="s">
        <v>21</v>
      </c>
      <c r="H46" s="28" t="s">
        <v>22</v>
      </c>
      <c r="I46" s="29" t="str">
        <f t="shared" si="1"/>
        <v>Amber</v>
      </c>
      <c r="J46" s="30" t="s">
        <v>22</v>
      </c>
      <c r="K46" s="31" t="s">
        <v>23</v>
      </c>
      <c r="L46" s="31" t="s">
        <v>22</v>
      </c>
      <c r="M46" s="31" t="s">
        <v>27</v>
      </c>
      <c r="O46" s="54"/>
      <c r="P46" s="55"/>
      <c r="Q46" s="54"/>
      <c r="R46" s="54"/>
    </row>
    <row r="47" spans="2:18" ht="14.45" customHeight="1" thickTop="1" thickBot="1">
      <c r="B47" s="10" t="s">
        <v>101</v>
      </c>
      <c r="C47" s="3" t="str">
        <f>VLOOKUP(B47,Sheet2!$B$2:$E$132,3, FALSE)</f>
        <v>South Derbyshire</v>
      </c>
      <c r="D47" s="3" t="str">
        <f>VLOOKUP(B47,Sheet2!$B$2:$E$132,4, FALSE)</f>
        <v>East Midlands</v>
      </c>
      <c r="E47" s="24" t="s">
        <v>528</v>
      </c>
      <c r="F47" s="24" t="s">
        <v>20</v>
      </c>
      <c r="G47" s="27" t="s">
        <v>21</v>
      </c>
      <c r="H47" s="28" t="s">
        <v>22</v>
      </c>
      <c r="I47" s="29" t="str">
        <f t="shared" si="1"/>
        <v>Amber</v>
      </c>
      <c r="J47" s="30" t="s">
        <v>22</v>
      </c>
      <c r="K47" s="31" t="s">
        <v>34</v>
      </c>
      <c r="L47" s="31" t="s">
        <v>22</v>
      </c>
      <c r="M47" s="31" t="s">
        <v>102</v>
      </c>
      <c r="O47" s="54"/>
      <c r="P47" s="55"/>
      <c r="Q47" s="54"/>
      <c r="R47" s="54"/>
    </row>
    <row r="48" spans="2:18" ht="17.100000000000001" customHeight="1" thickTop="1" thickBot="1">
      <c r="B48" s="11" t="s">
        <v>103</v>
      </c>
      <c r="C48" s="3" t="str">
        <f>VLOOKUP(B48,Sheet2!$B$2:$E$132,3, FALSE)</f>
        <v>County Durham</v>
      </c>
      <c r="D48" s="3" t="str">
        <f>VLOOKUP(B48,Sheet2!$B$2:$E$132,4, FALSE)</f>
        <v>North East</v>
      </c>
      <c r="E48" s="24" t="s">
        <v>524</v>
      </c>
      <c r="F48" s="24" t="s">
        <v>20</v>
      </c>
      <c r="G48" s="27" t="s">
        <v>21</v>
      </c>
      <c r="H48" s="42" t="s">
        <v>22</v>
      </c>
      <c r="I48" s="29" t="str">
        <f t="shared" si="1"/>
        <v>Amber</v>
      </c>
      <c r="J48" s="30" t="s">
        <v>22</v>
      </c>
      <c r="K48" s="31" t="s">
        <v>34</v>
      </c>
      <c r="L48" s="31" t="s">
        <v>22</v>
      </c>
      <c r="M48" s="31" t="s">
        <v>104</v>
      </c>
      <c r="O48" s="54"/>
      <c r="P48" s="55"/>
      <c r="Q48" s="54"/>
      <c r="R48" s="54"/>
    </row>
    <row r="49" spans="2:18" ht="16.5" customHeight="1" thickTop="1" thickBot="1">
      <c r="B49" s="11" t="s">
        <v>105</v>
      </c>
      <c r="C49" s="3" t="str">
        <f>VLOOKUP(B49,Sheet2!$B$2:$E$132,3, FALSE)</f>
        <v>East Riding of Yorkshire</v>
      </c>
      <c r="D49" s="3" t="str">
        <f>VLOOKUP(B49,Sheet2!$B$2:$E$132,4, FALSE)</f>
        <v>Yorkshire and Humber</v>
      </c>
      <c r="E49" s="24" t="s">
        <v>528</v>
      </c>
      <c r="F49" s="24" t="s">
        <v>20</v>
      </c>
      <c r="G49" s="27" t="s">
        <v>21</v>
      </c>
      <c r="H49" s="28" t="s">
        <v>22</v>
      </c>
      <c r="I49" s="29" t="str">
        <f t="shared" si="1"/>
        <v>Amber</v>
      </c>
      <c r="J49" s="30" t="s">
        <v>22</v>
      </c>
      <c r="K49" s="31" t="s">
        <v>58</v>
      </c>
      <c r="L49" s="31" t="s">
        <v>22</v>
      </c>
      <c r="M49" s="31" t="s">
        <v>106</v>
      </c>
      <c r="O49" s="54"/>
      <c r="P49" s="55"/>
      <c r="Q49" s="54"/>
      <c r="R49" s="54"/>
    </row>
    <row r="50" spans="2:18" ht="16.5" customHeight="1" thickTop="1" thickBot="1">
      <c r="B50" s="5" t="s">
        <v>107</v>
      </c>
      <c r="C50" s="3" t="str">
        <f>VLOOKUP(B50,Sheet2!$B$2:$E$132,3, FALSE)</f>
        <v>Chorley</v>
      </c>
      <c r="D50" s="3" t="str">
        <f>VLOOKUP(B50,Sheet2!$B$2:$E$132,4, FALSE)</f>
        <v>North West</v>
      </c>
      <c r="E50" s="24" t="s">
        <v>528</v>
      </c>
      <c r="F50" s="24" t="s">
        <v>38</v>
      </c>
      <c r="G50" s="27" t="s">
        <v>22</v>
      </c>
      <c r="H50" s="28" t="s">
        <v>21</v>
      </c>
      <c r="I50" s="29" t="str">
        <f t="shared" si="1"/>
        <v>Red</v>
      </c>
      <c r="J50" s="30" t="s">
        <v>22</v>
      </c>
      <c r="K50" s="31" t="s">
        <v>73</v>
      </c>
      <c r="L50" s="31" t="s">
        <v>22</v>
      </c>
      <c r="M50" s="31" t="s">
        <v>68</v>
      </c>
      <c r="O50" s="54"/>
      <c r="P50" s="55"/>
      <c r="Q50" s="54"/>
      <c r="R50" s="54"/>
    </row>
    <row r="51" spans="2:18" ht="16.5" customHeight="1" thickTop="1" thickBot="1">
      <c r="B51" s="8" t="s">
        <v>108</v>
      </c>
      <c r="C51" s="3" t="str">
        <f>VLOOKUP(B51,Sheet2!$B$2:$E$132,3, FALSE)</f>
        <v>Harborough</v>
      </c>
      <c r="D51" s="3" t="str">
        <f>VLOOKUP(B51,Sheet2!$B$2:$E$132,4, FALSE)</f>
        <v>East Midlands</v>
      </c>
      <c r="E51" s="24" t="s">
        <v>528</v>
      </c>
      <c r="F51" s="24" t="s">
        <v>20</v>
      </c>
      <c r="G51" s="27" t="s">
        <v>21</v>
      </c>
      <c r="H51" s="28" t="s">
        <v>22</v>
      </c>
      <c r="I51" s="29" t="str">
        <f t="shared" si="1"/>
        <v>Amber</v>
      </c>
      <c r="J51" s="30" t="s">
        <v>22</v>
      </c>
      <c r="K51" s="31" t="s">
        <v>53</v>
      </c>
      <c r="L51" s="31" t="s">
        <v>22</v>
      </c>
      <c r="M51" s="31" t="s">
        <v>109</v>
      </c>
      <c r="O51" s="54"/>
      <c r="P51" s="56"/>
      <c r="Q51" s="54"/>
      <c r="R51" s="54"/>
    </row>
    <row r="52" spans="2:18" ht="16.5" customHeight="1" thickTop="1" thickBot="1">
      <c r="B52" s="8" t="s">
        <v>110</v>
      </c>
      <c r="C52" s="3" t="str">
        <f>VLOOKUP(B52,Sheet2!$B$2:$E$132,3, FALSE)</f>
        <v>Aylesbury Vale</v>
      </c>
      <c r="D52" s="3" t="str">
        <f>VLOOKUP(B52,Sheet2!$B$2:$E$132,4, FALSE)</f>
        <v>South East</v>
      </c>
      <c r="E52" s="24" t="s">
        <v>528</v>
      </c>
      <c r="F52" s="24" t="s">
        <v>20</v>
      </c>
      <c r="G52" s="27" t="s">
        <v>22</v>
      </c>
      <c r="H52" s="28" t="s">
        <v>21</v>
      </c>
      <c r="I52" s="29" t="str">
        <f t="shared" si="1"/>
        <v>Amber</v>
      </c>
      <c r="J52" s="30" t="s">
        <v>22</v>
      </c>
      <c r="K52" s="31" t="s">
        <v>58</v>
      </c>
      <c r="L52" s="31" t="s">
        <v>22</v>
      </c>
      <c r="M52" s="31" t="s">
        <v>56</v>
      </c>
      <c r="O52" s="54"/>
      <c r="P52" s="55"/>
      <c r="Q52" s="54"/>
      <c r="R52" s="54"/>
    </row>
    <row r="53" spans="2:18" ht="16.5" customHeight="1" thickTop="1" thickBot="1">
      <c r="B53" s="8" t="s">
        <v>111</v>
      </c>
      <c r="C53" s="3" t="str">
        <f>VLOOKUP(B53,Sheet2!$B$2:$E$132,3, FALSE)</f>
        <v>North Dorset</v>
      </c>
      <c r="D53" s="3" t="str">
        <f>VLOOKUP(B53,Sheet2!$B$2:$E$132,4, FALSE)</f>
        <v>South West</v>
      </c>
      <c r="E53" s="24" t="s">
        <v>524</v>
      </c>
      <c r="F53" s="24" t="s">
        <v>20</v>
      </c>
      <c r="G53" s="27" t="s">
        <v>21</v>
      </c>
      <c r="H53" s="28" t="s">
        <v>22</v>
      </c>
      <c r="I53" s="29" t="str">
        <f t="shared" si="1"/>
        <v>Amber</v>
      </c>
      <c r="J53" s="30" t="s">
        <v>22</v>
      </c>
      <c r="K53" s="31" t="s">
        <v>53</v>
      </c>
      <c r="L53" s="31" t="s">
        <v>22</v>
      </c>
      <c r="M53" s="31" t="s">
        <v>66</v>
      </c>
      <c r="O53" s="54"/>
      <c r="P53" s="55"/>
      <c r="Q53" s="54"/>
      <c r="R53" s="54"/>
    </row>
    <row r="54" spans="2:18" ht="16.5" customHeight="1" thickTop="1" thickBot="1">
      <c r="B54" s="5" t="s">
        <v>112</v>
      </c>
      <c r="C54" s="3" t="str">
        <f>VLOOKUP(B54,Sheet2!$B$2:$E$132,3, FALSE)</f>
        <v>Doncaster</v>
      </c>
      <c r="D54" s="3" t="str">
        <f>VLOOKUP(B54,Sheet2!$B$2:$E$132,4, FALSE)</f>
        <v>Yorkshire and Humber</v>
      </c>
      <c r="E54" s="24" t="s">
        <v>528</v>
      </c>
      <c r="F54" s="24" t="s">
        <v>20</v>
      </c>
      <c r="G54" s="27" t="s">
        <v>21</v>
      </c>
      <c r="H54" s="28" t="s">
        <v>22</v>
      </c>
      <c r="I54" s="29" t="str">
        <f t="shared" si="1"/>
        <v>Amber</v>
      </c>
      <c r="J54" s="30" t="s">
        <v>22</v>
      </c>
      <c r="K54" s="31" t="s">
        <v>30</v>
      </c>
      <c r="L54" s="31" t="s">
        <v>22</v>
      </c>
      <c r="M54" s="31" t="s">
        <v>58</v>
      </c>
      <c r="O54" s="54"/>
      <c r="P54" s="55"/>
      <c r="Q54" s="54"/>
      <c r="R54" s="54"/>
    </row>
    <row r="55" spans="2:18" ht="16.5" customHeight="1" thickTop="1" thickBot="1">
      <c r="B55" s="5" t="s">
        <v>113</v>
      </c>
      <c r="C55" s="3" t="str">
        <f>VLOOKUP(B55,Sheet2!$B$2:$E$132,3, FALSE)</f>
        <v>Copeland</v>
      </c>
      <c r="D55" s="3" t="str">
        <f>VLOOKUP(B55,Sheet2!$B$2:$E$132,4, FALSE)</f>
        <v>North West</v>
      </c>
      <c r="E55" s="24" t="s">
        <v>528</v>
      </c>
      <c r="F55" s="24" t="s">
        <v>38</v>
      </c>
      <c r="G55" s="27" t="s">
        <v>21</v>
      </c>
      <c r="H55" s="28" t="s">
        <v>21</v>
      </c>
      <c r="I55" s="29" t="str">
        <f t="shared" si="1"/>
        <v>Red</v>
      </c>
      <c r="J55" s="30" t="s">
        <v>22</v>
      </c>
      <c r="K55" s="31" t="s">
        <v>58</v>
      </c>
      <c r="L55" s="31" t="s">
        <v>22</v>
      </c>
      <c r="M55" s="31" t="s">
        <v>51</v>
      </c>
      <c r="O55" s="54"/>
      <c r="P55" s="55"/>
      <c r="Q55" s="54"/>
      <c r="R55" s="54"/>
    </row>
    <row r="56" spans="2:18" ht="16.5" customHeight="1" thickTop="1" thickBot="1">
      <c r="B56" s="8" t="s">
        <v>114</v>
      </c>
      <c r="C56" s="3" t="str">
        <f>VLOOKUP(B56,Sheet2!$B$2:$E$132,3, FALSE)</f>
        <v>Bromsgrove</v>
      </c>
      <c r="D56" s="3" t="str">
        <f>VLOOKUP(B56,Sheet2!$B$2:$E$132,4, FALSE)</f>
        <v>West Midlands</v>
      </c>
      <c r="E56" s="24" t="s">
        <v>528</v>
      </c>
      <c r="F56" s="24" t="s">
        <v>38</v>
      </c>
      <c r="G56" s="27" t="s">
        <v>21</v>
      </c>
      <c r="H56" s="28" t="s">
        <v>22</v>
      </c>
      <c r="I56" s="29" t="str">
        <f t="shared" ref="I56:I87" si="2">F56</f>
        <v>Red</v>
      </c>
      <c r="J56" s="30" t="s">
        <v>22</v>
      </c>
      <c r="K56" s="31" t="s">
        <v>23</v>
      </c>
      <c r="L56" s="31" t="s">
        <v>22</v>
      </c>
      <c r="M56" s="31" t="s">
        <v>115</v>
      </c>
      <c r="O56" s="54"/>
      <c r="P56" s="55"/>
      <c r="Q56" s="54"/>
      <c r="R56" s="54"/>
    </row>
    <row r="57" spans="2:18" ht="16.5" customHeight="1" thickTop="1" thickBot="1">
      <c r="B57" s="8" t="s">
        <v>116</v>
      </c>
      <c r="C57" s="3" t="str">
        <f>VLOOKUP(B57,Sheet2!$B$2:$E$132,3, FALSE)</f>
        <v>Reigate and Banstead</v>
      </c>
      <c r="D57" s="3" t="str">
        <f>VLOOKUP(B57,Sheet2!$B$2:$E$132,4, FALSE)</f>
        <v>South East</v>
      </c>
      <c r="E57" s="24" t="s">
        <v>524</v>
      </c>
      <c r="F57" s="24" t="s">
        <v>20</v>
      </c>
      <c r="G57" s="27" t="s">
        <v>21</v>
      </c>
      <c r="H57" s="28" t="s">
        <v>21</v>
      </c>
      <c r="I57" s="29" t="str">
        <f t="shared" si="2"/>
        <v>Amber</v>
      </c>
      <c r="J57" s="30" t="s">
        <v>22</v>
      </c>
      <c r="K57" s="31" t="s">
        <v>23</v>
      </c>
      <c r="L57" s="31" t="s">
        <v>22</v>
      </c>
      <c r="M57" s="31" t="s">
        <v>24</v>
      </c>
      <c r="O57" s="54"/>
      <c r="P57" s="55"/>
      <c r="Q57" s="54"/>
      <c r="R57" s="54"/>
    </row>
    <row r="58" spans="2:18" ht="16.5" customHeight="1" thickTop="1" thickBot="1">
      <c r="B58" s="8" t="s">
        <v>117</v>
      </c>
      <c r="C58" s="3" t="s">
        <v>118</v>
      </c>
      <c r="D58" s="3" t="str">
        <f>VLOOKUP(B58,Sheet2!$B$2:$E$132,4, FALSE)</f>
        <v>East of England</v>
      </c>
      <c r="E58" s="24" t="s">
        <v>528</v>
      </c>
      <c r="F58" s="24" t="s">
        <v>20</v>
      </c>
      <c r="G58" s="27" t="s">
        <v>21</v>
      </c>
      <c r="H58" s="28" t="s">
        <v>22</v>
      </c>
      <c r="I58" s="29" t="str">
        <f t="shared" si="2"/>
        <v>Amber</v>
      </c>
      <c r="J58" s="30" t="s">
        <v>22</v>
      </c>
      <c r="K58" s="31" t="s">
        <v>39</v>
      </c>
      <c r="L58" s="31" t="s">
        <v>22</v>
      </c>
      <c r="M58" s="31" t="s">
        <v>24</v>
      </c>
      <c r="O58" s="54"/>
      <c r="P58" s="55"/>
      <c r="Q58" s="54"/>
      <c r="R58" s="54"/>
    </row>
    <row r="59" spans="2:18" ht="16.5" customHeight="1" thickTop="1" thickBot="1">
      <c r="B59" s="5" t="s">
        <v>119</v>
      </c>
      <c r="C59" s="3" t="str">
        <f>VLOOKUP(B59,Sheet2!$B$2:$E$132,3, FALSE)</f>
        <v>Wigan</v>
      </c>
      <c r="D59" s="3" t="str">
        <f>VLOOKUP(B59,Sheet2!$B$2:$E$132,4, FALSE)</f>
        <v>North West</v>
      </c>
      <c r="E59" s="24" t="s">
        <v>528</v>
      </c>
      <c r="F59" s="24" t="s">
        <v>20</v>
      </c>
      <c r="G59" s="27" t="s">
        <v>21</v>
      </c>
      <c r="H59" s="28" t="s">
        <v>21</v>
      </c>
      <c r="I59" s="29" t="str">
        <f>F59</f>
        <v>Amber</v>
      </c>
      <c r="J59" s="30" t="s">
        <v>22</v>
      </c>
      <c r="K59" s="31" t="s">
        <v>84</v>
      </c>
      <c r="L59" s="31" t="s">
        <v>22</v>
      </c>
      <c r="M59" s="31" t="s">
        <v>109</v>
      </c>
      <c r="O59" s="54"/>
      <c r="P59" s="55"/>
      <c r="Q59" s="54"/>
      <c r="R59" s="54"/>
    </row>
    <row r="60" spans="2:18" ht="16.5" customHeight="1" thickTop="1" thickBot="1">
      <c r="B60" s="5" t="s">
        <v>120</v>
      </c>
      <c r="C60" s="3" t="str">
        <f>VLOOKUP(B60,Sheet2!$B$2:$E$132,3, FALSE)</f>
        <v>Suffolk Coastal</v>
      </c>
      <c r="D60" s="3" t="str">
        <f>VLOOKUP(B60,Sheet2!$B$2:$E$132,4, FALSE)</f>
        <v>East of England</v>
      </c>
      <c r="E60" s="24" t="s">
        <v>528</v>
      </c>
      <c r="F60" s="24" t="s">
        <v>20</v>
      </c>
      <c r="G60" s="27" t="s">
        <v>21</v>
      </c>
      <c r="H60" s="28" t="s">
        <v>21</v>
      </c>
      <c r="I60" s="29" t="str">
        <f t="shared" si="2"/>
        <v>Amber</v>
      </c>
      <c r="J60" s="30" t="s">
        <v>22</v>
      </c>
      <c r="K60" s="31" t="s">
        <v>26</v>
      </c>
      <c r="L60" s="31" t="s">
        <v>22</v>
      </c>
      <c r="M60" s="31" t="s">
        <v>56</v>
      </c>
      <c r="O60" s="54"/>
      <c r="P60" s="56"/>
      <c r="Q60" s="54"/>
      <c r="R60" s="54"/>
    </row>
    <row r="61" spans="2:18" ht="16.5" customHeight="1" thickTop="1" thickBot="1">
      <c r="B61" s="8" t="s">
        <v>121</v>
      </c>
      <c r="C61" s="3" t="str">
        <f>VLOOKUP(B61,Sheet2!$B$2:$E$132,3, FALSE)</f>
        <v>Stockton-on-Tees</v>
      </c>
      <c r="D61" s="3" t="str">
        <f>VLOOKUP(B61,Sheet2!$B$2:$E$132,4, FALSE)</f>
        <v>North East</v>
      </c>
      <c r="E61" s="24" t="s">
        <v>528</v>
      </c>
      <c r="F61" s="24" t="s">
        <v>20</v>
      </c>
      <c r="G61" s="27" t="s">
        <v>21</v>
      </c>
      <c r="H61" s="42" t="s">
        <v>21</v>
      </c>
      <c r="I61" s="29" t="str">
        <f t="shared" si="2"/>
        <v>Amber</v>
      </c>
      <c r="J61" s="30" t="s">
        <v>22</v>
      </c>
      <c r="K61" s="31" t="s">
        <v>23</v>
      </c>
      <c r="L61" s="31" t="s">
        <v>22</v>
      </c>
      <c r="M61" s="31" t="s">
        <v>27</v>
      </c>
      <c r="O61" s="54"/>
      <c r="P61" s="55"/>
      <c r="Q61" s="54"/>
      <c r="R61" s="54"/>
    </row>
    <row r="62" spans="2:18" ht="16.5" customHeight="1" thickTop="1" thickBot="1">
      <c r="B62" s="5" t="s">
        <v>122</v>
      </c>
      <c r="C62" s="3" t="str">
        <f>VLOOKUP(B62,Sheet2!$B$2:$E$132,3, FALSE)</f>
        <v>Kingston upon Hull, City of</v>
      </c>
      <c r="D62" s="3" t="str">
        <f>VLOOKUP(B62,Sheet2!$B$2:$E$132,4, FALSE)</f>
        <v>Yorkshire and Humber</v>
      </c>
      <c r="E62" s="24" t="s">
        <v>524</v>
      </c>
      <c r="F62" s="24" t="s">
        <v>20</v>
      </c>
      <c r="G62" s="27" t="s">
        <v>21</v>
      </c>
      <c r="H62" s="28" t="s">
        <v>21</v>
      </c>
      <c r="I62" s="29" t="str">
        <f t="shared" si="2"/>
        <v>Amber</v>
      </c>
      <c r="J62" s="30" t="s">
        <v>22</v>
      </c>
      <c r="K62" s="31" t="s">
        <v>23</v>
      </c>
      <c r="L62" s="31" t="s">
        <v>22</v>
      </c>
      <c r="M62" s="31" t="s">
        <v>123</v>
      </c>
      <c r="O62" s="54"/>
      <c r="P62" s="55"/>
      <c r="Q62" s="54"/>
      <c r="R62" s="54"/>
    </row>
    <row r="63" spans="2:18" ht="16.5" customHeight="1" thickTop="1" thickBot="1">
      <c r="B63" s="5" t="s">
        <v>124</v>
      </c>
      <c r="C63" s="3" t="str">
        <f>VLOOKUP(B63,Sheet2!$B$2:$E$132,3, FALSE)</f>
        <v>East Riding of Yorkshire</v>
      </c>
      <c r="D63" s="3" t="str">
        <f>VLOOKUP(B63,Sheet2!$B$2:$E$132,4, FALSE)</f>
        <v>Yorkshire and Humber</v>
      </c>
      <c r="E63" s="24" t="s">
        <v>524</v>
      </c>
      <c r="F63" s="24" t="s">
        <v>20</v>
      </c>
      <c r="G63" s="27" t="s">
        <v>21</v>
      </c>
      <c r="H63" s="42" t="s">
        <v>22</v>
      </c>
      <c r="I63" s="29" t="str">
        <f t="shared" si="2"/>
        <v>Amber</v>
      </c>
      <c r="J63" s="30" t="s">
        <v>22</v>
      </c>
      <c r="K63" s="31" t="s">
        <v>23</v>
      </c>
      <c r="L63" s="31" t="s">
        <v>22</v>
      </c>
      <c r="M63" s="31" t="s">
        <v>123</v>
      </c>
      <c r="O63" s="54"/>
      <c r="P63" s="56"/>
      <c r="Q63" s="54"/>
      <c r="R63" s="54"/>
    </row>
    <row r="64" spans="2:18" ht="16.5" customHeight="1" thickTop="1" thickBot="1">
      <c r="B64" s="5" t="s">
        <v>125</v>
      </c>
      <c r="C64" s="3" t="str">
        <f>VLOOKUP(B64,Sheet2!$B$2:$E$132,3, FALSE)</f>
        <v>South Oxfordshire</v>
      </c>
      <c r="D64" s="3" t="str">
        <f>VLOOKUP(B64,Sheet2!$B$2:$E$132,4, FALSE)</f>
        <v>South East</v>
      </c>
      <c r="E64" s="24" t="s">
        <v>528</v>
      </c>
      <c r="F64" s="24" t="s">
        <v>20</v>
      </c>
      <c r="G64" s="27" t="s">
        <v>21</v>
      </c>
      <c r="H64" s="42" t="s">
        <v>22</v>
      </c>
      <c r="I64" s="29" t="str">
        <f t="shared" si="2"/>
        <v>Amber</v>
      </c>
      <c r="J64" s="30" t="s">
        <v>22</v>
      </c>
      <c r="K64" s="31" t="s">
        <v>64</v>
      </c>
      <c r="L64" s="31" t="s">
        <v>22</v>
      </c>
      <c r="M64" s="31" t="s">
        <v>62</v>
      </c>
      <c r="O64" s="54"/>
      <c r="P64" s="55"/>
      <c r="Q64" s="54"/>
      <c r="R64" s="54"/>
    </row>
    <row r="65" spans="2:19" ht="16.5" customHeight="1" thickTop="1" thickBot="1">
      <c r="B65" s="8" t="s">
        <v>126</v>
      </c>
      <c r="C65" s="3" t="str">
        <f>VLOOKUP(B65,Sheet2!$B$2:$E$132,3, FALSE)</f>
        <v>Isle of Wight</v>
      </c>
      <c r="D65" s="3" t="str">
        <f>VLOOKUP(B65,Sheet2!$B$2:$E$132,4, FALSE)</f>
        <v>South East</v>
      </c>
      <c r="E65" s="24" t="s">
        <v>524</v>
      </c>
      <c r="F65" s="24" t="s">
        <v>20</v>
      </c>
      <c r="G65" s="27" t="s">
        <v>22</v>
      </c>
      <c r="H65" s="28" t="s">
        <v>21</v>
      </c>
      <c r="I65" s="29" t="str">
        <f t="shared" si="2"/>
        <v>Amber</v>
      </c>
      <c r="J65" s="30" t="s">
        <v>22</v>
      </c>
      <c r="K65" s="31" t="s">
        <v>34</v>
      </c>
      <c r="L65" s="31" t="s">
        <v>22</v>
      </c>
      <c r="M65" s="31" t="s">
        <v>127</v>
      </c>
      <c r="O65" s="54"/>
      <c r="P65" s="56"/>
      <c r="Q65" s="54"/>
      <c r="R65" s="54"/>
    </row>
    <row r="66" spans="2:19" ht="16.5" customHeight="1" thickTop="1" thickBot="1">
      <c r="B66" s="8" t="s">
        <v>128</v>
      </c>
      <c r="C66" s="3" t="str">
        <f>VLOOKUP(B66,Sheet2!$B$2:$E$132,3, FALSE)</f>
        <v>Greenwich</v>
      </c>
      <c r="D66" s="3" t="str">
        <f>VLOOKUP(B66,Sheet2!$B$2:$E$132,4, FALSE)</f>
        <v>London</v>
      </c>
      <c r="E66" s="24" t="s">
        <v>528</v>
      </c>
      <c r="F66" s="24" t="s">
        <v>38</v>
      </c>
      <c r="G66" s="27" t="s">
        <v>22</v>
      </c>
      <c r="H66" s="28" t="s">
        <v>21</v>
      </c>
      <c r="I66" s="29" t="str">
        <f t="shared" si="2"/>
        <v>Red</v>
      </c>
      <c r="J66" s="30" t="s">
        <v>22</v>
      </c>
      <c r="K66" s="31" t="s">
        <v>58</v>
      </c>
      <c r="L66" s="31" t="s">
        <v>22</v>
      </c>
      <c r="M66" s="31" t="s">
        <v>127</v>
      </c>
      <c r="O66" s="54"/>
      <c r="P66" s="55"/>
      <c r="Q66" s="54"/>
      <c r="R66" s="54"/>
    </row>
    <row r="67" spans="2:19" ht="16.5" customHeight="1" thickTop="1" thickBot="1">
      <c r="B67" s="8" t="s">
        <v>129</v>
      </c>
      <c r="C67" s="3" t="str">
        <f>VLOOKUP(B67,Sheet2!$B$2:$E$132,3, FALSE)</f>
        <v>Fylde</v>
      </c>
      <c r="D67" s="3" t="str">
        <f>VLOOKUP(B67,Sheet2!$B$2:$E$132,4, FALSE)</f>
        <v>North West</v>
      </c>
      <c r="E67" s="24" t="s">
        <v>528</v>
      </c>
      <c r="F67" s="24" t="s">
        <v>20</v>
      </c>
      <c r="G67" s="27" t="s">
        <v>21</v>
      </c>
      <c r="H67" s="28" t="s">
        <v>22</v>
      </c>
      <c r="I67" s="29" t="str">
        <f t="shared" si="2"/>
        <v>Amber</v>
      </c>
      <c r="J67" s="30" t="s">
        <v>22</v>
      </c>
      <c r="K67" s="31" t="s">
        <v>53</v>
      </c>
      <c r="L67" s="31" t="s">
        <v>22</v>
      </c>
      <c r="M67" s="31" t="s">
        <v>66</v>
      </c>
      <c r="O67" s="54"/>
      <c r="P67" s="55"/>
      <c r="Q67" s="54"/>
      <c r="R67" s="54"/>
    </row>
    <row r="68" spans="2:19" ht="16.5" customHeight="1" thickTop="1" thickBot="1">
      <c r="B68" s="8" t="s">
        <v>130</v>
      </c>
      <c r="C68" s="3" t="str">
        <f>VLOOKUP(B68,Sheet2!$B$2:$E$132,3, FALSE)</f>
        <v>Stockton-on-Tees</v>
      </c>
      <c r="D68" s="3" t="str">
        <f>VLOOKUP(B68,Sheet2!$B$2:$E$132,4, FALSE)</f>
        <v>North East</v>
      </c>
      <c r="E68" s="24" t="s">
        <v>528</v>
      </c>
      <c r="F68" s="24" t="s">
        <v>20</v>
      </c>
      <c r="G68" s="27" t="s">
        <v>21</v>
      </c>
      <c r="H68" s="28" t="s">
        <v>22</v>
      </c>
      <c r="I68" s="29" t="str">
        <f t="shared" si="2"/>
        <v>Amber</v>
      </c>
      <c r="J68" s="30" t="s">
        <v>22</v>
      </c>
      <c r="K68" s="31" t="s">
        <v>39</v>
      </c>
      <c r="L68" s="31" t="s">
        <v>22</v>
      </c>
      <c r="M68" s="31" t="s">
        <v>127</v>
      </c>
      <c r="O68" s="54"/>
      <c r="P68" s="55"/>
      <c r="Q68" s="54"/>
      <c r="R68" s="54"/>
    </row>
    <row r="69" spans="2:19" ht="16.5" thickTop="1" thickBot="1">
      <c r="B69" s="5" t="s">
        <v>131</v>
      </c>
      <c r="C69" s="3" t="str">
        <f>VLOOKUP(B69,Sheet2!$B$2:$E$132,3, FALSE)</f>
        <v>Lancaster</v>
      </c>
      <c r="D69" s="3" t="str">
        <f>VLOOKUP(B69,Sheet2!$B$2:$E$132,4, FALSE)</f>
        <v>North West</v>
      </c>
      <c r="E69" s="24" t="s">
        <v>528</v>
      </c>
      <c r="F69" s="24" t="s">
        <v>38</v>
      </c>
      <c r="G69" s="27" t="s">
        <v>22</v>
      </c>
      <c r="H69" s="28" t="s">
        <v>21</v>
      </c>
      <c r="I69" s="29" t="str">
        <f t="shared" si="2"/>
        <v>Red</v>
      </c>
      <c r="J69" s="30" t="s">
        <v>22</v>
      </c>
      <c r="K69" s="31" t="s">
        <v>34</v>
      </c>
      <c r="L69" s="31" t="s">
        <v>22</v>
      </c>
      <c r="M69" s="31" t="s">
        <v>66</v>
      </c>
      <c r="O69" s="54"/>
      <c r="P69" s="56"/>
      <c r="Q69" s="54"/>
      <c r="R69" s="54"/>
    </row>
    <row r="70" spans="2:19" ht="16.5" customHeight="1" thickTop="1" thickBot="1">
      <c r="B70" s="5" t="s">
        <v>132</v>
      </c>
      <c r="C70" s="3" t="str">
        <f>VLOOKUP(B70,Sheet2!$B$2:$E$132,3, FALSE)</f>
        <v>Leeds</v>
      </c>
      <c r="D70" s="3" t="str">
        <f>VLOOKUP(B70,Sheet2!$B$2:$E$132,4, FALSE)</f>
        <v>Yorkshire and Humber</v>
      </c>
      <c r="E70" s="24" t="s">
        <v>524</v>
      </c>
      <c r="F70" s="24" t="s">
        <v>38</v>
      </c>
      <c r="G70" s="27" t="s">
        <v>22</v>
      </c>
      <c r="H70" s="28" t="s">
        <v>21</v>
      </c>
      <c r="I70" s="29" t="str">
        <f t="shared" si="2"/>
        <v>Red</v>
      </c>
      <c r="J70" s="30" t="s">
        <v>22</v>
      </c>
      <c r="K70" s="31" t="s">
        <v>53</v>
      </c>
      <c r="L70" s="31" t="s">
        <v>22</v>
      </c>
      <c r="M70" s="31" t="s">
        <v>73</v>
      </c>
      <c r="O70" s="54"/>
      <c r="P70" s="56"/>
      <c r="Q70" s="54"/>
      <c r="R70" s="54"/>
    </row>
    <row r="71" spans="2:19" ht="16.5" customHeight="1" thickTop="1" thickBot="1">
      <c r="B71" s="8" t="s">
        <v>133</v>
      </c>
      <c r="C71" s="3" t="str">
        <f>VLOOKUP(B71,Sheet2!$B$2:$E$132,3, FALSE)</f>
        <v>Leicester</v>
      </c>
      <c r="D71" s="3" t="str">
        <f>VLOOKUP(B71,Sheet2!$B$2:$E$132,4, FALSE)</f>
        <v>East Midlands</v>
      </c>
      <c r="E71" s="24" t="s">
        <v>528</v>
      </c>
      <c r="F71" s="24" t="s">
        <v>20</v>
      </c>
      <c r="G71" s="27" t="s">
        <v>21</v>
      </c>
      <c r="H71" s="28" t="s">
        <v>22</v>
      </c>
      <c r="I71" s="29" t="str">
        <f t="shared" si="2"/>
        <v>Amber</v>
      </c>
      <c r="J71" s="30" t="s">
        <v>22</v>
      </c>
      <c r="K71" s="31" t="s">
        <v>64</v>
      </c>
      <c r="L71" s="31" t="s">
        <v>22</v>
      </c>
      <c r="M71" s="31" t="s">
        <v>66</v>
      </c>
      <c r="O71" s="54"/>
      <c r="P71" s="55"/>
      <c r="Q71" s="54"/>
      <c r="R71" s="54"/>
    </row>
    <row r="72" spans="2:19" ht="15.95" customHeight="1" thickTop="1" thickBot="1">
      <c r="B72" s="5" t="s">
        <v>134</v>
      </c>
      <c r="C72" s="3" t="str">
        <f>VLOOKUP(B72,Sheet2!$B$2:$E$132,3, FALSE)</f>
        <v>Lewes</v>
      </c>
      <c r="D72" s="3" t="str">
        <f>VLOOKUP(B72,Sheet2!$B$2:$E$132,4, FALSE)</f>
        <v>South East</v>
      </c>
      <c r="E72" s="24" t="s">
        <v>524</v>
      </c>
      <c r="F72" s="24" t="s">
        <v>20</v>
      </c>
      <c r="G72" s="27" t="s">
        <v>21</v>
      </c>
      <c r="H72" s="28" t="s">
        <v>21</v>
      </c>
      <c r="I72" s="29" t="str">
        <f t="shared" si="2"/>
        <v>Amber</v>
      </c>
      <c r="J72" s="30" t="s">
        <v>22</v>
      </c>
      <c r="K72" s="31" t="s">
        <v>23</v>
      </c>
      <c r="L72" s="31" t="s">
        <v>22</v>
      </c>
      <c r="M72" s="31" t="s">
        <v>27</v>
      </c>
      <c r="O72" s="54"/>
      <c r="P72" s="55"/>
      <c r="Q72" s="54"/>
      <c r="R72" s="54"/>
    </row>
    <row r="73" spans="2:19" ht="16.5" customHeight="1" thickTop="1" thickBot="1">
      <c r="B73" s="5" t="s">
        <v>135</v>
      </c>
      <c r="C73" s="3" t="str">
        <f>VLOOKUP(B73,Sheet2!$B$2:$E$132,3, FALSE)</f>
        <v>South Gloucestershire</v>
      </c>
      <c r="D73" s="3" t="str">
        <f>VLOOKUP(B73,Sheet2!$B$2:$E$132,4, FALSE)</f>
        <v>South West</v>
      </c>
      <c r="E73" s="24" t="s">
        <v>528</v>
      </c>
      <c r="F73" s="24" t="s">
        <v>20</v>
      </c>
      <c r="G73" s="27" t="s">
        <v>21</v>
      </c>
      <c r="H73" s="28" t="s">
        <v>22</v>
      </c>
      <c r="I73" s="29" t="str">
        <f t="shared" si="2"/>
        <v>Amber</v>
      </c>
      <c r="J73" s="30" t="s">
        <v>22</v>
      </c>
      <c r="K73" s="31" t="s">
        <v>26</v>
      </c>
      <c r="L73" s="31" t="s">
        <v>22</v>
      </c>
      <c r="M73" s="31" t="s">
        <v>99</v>
      </c>
      <c r="O73" s="54"/>
      <c r="P73" s="55"/>
      <c r="Q73" s="54"/>
      <c r="R73" s="54"/>
    </row>
    <row r="74" spans="2:19" ht="16.5" customHeight="1" thickTop="1" thickBot="1">
      <c r="B74" s="10" t="s">
        <v>136</v>
      </c>
      <c r="C74" s="3" t="str">
        <f>VLOOKUP(B74,Sheet2!$B$2:$E$132,3, FALSE)</f>
        <v>Lincoln</v>
      </c>
      <c r="D74" s="3" t="str">
        <f>VLOOKUP(B74,Sheet2!$B$2:$E$132,4, FALSE)</f>
        <v>East Midlands</v>
      </c>
      <c r="E74" s="24" t="s">
        <v>528</v>
      </c>
      <c r="F74" s="24" t="s">
        <v>20</v>
      </c>
      <c r="G74" s="27" t="s">
        <v>21</v>
      </c>
      <c r="H74" s="28" t="s">
        <v>22</v>
      </c>
      <c r="I74" s="29" t="str">
        <f t="shared" si="2"/>
        <v>Amber</v>
      </c>
      <c r="J74" s="30" t="s">
        <v>22</v>
      </c>
      <c r="K74" s="31" t="s">
        <v>39</v>
      </c>
      <c r="L74" s="31" t="s">
        <v>22</v>
      </c>
      <c r="M74" s="31" t="s">
        <v>35</v>
      </c>
      <c r="O74" s="54"/>
      <c r="P74" s="55"/>
      <c r="Q74" s="54"/>
      <c r="R74" s="54"/>
    </row>
    <row r="75" spans="2:19" ht="16.5" customHeight="1" thickTop="1" thickBot="1">
      <c r="B75" s="5" t="s">
        <v>137</v>
      </c>
      <c r="C75" s="3" t="str">
        <f>VLOOKUP(B75,Sheet2!$B$2:$E$132,3, FALSE)</f>
        <v>Doncaster</v>
      </c>
      <c r="D75" s="3" t="str">
        <f>VLOOKUP(B75,Sheet2!$B$2:$E$132,4, FALSE)</f>
        <v>Yorkshire and Humber</v>
      </c>
      <c r="E75" s="24" t="s">
        <v>528</v>
      </c>
      <c r="F75" s="24" t="s">
        <v>20</v>
      </c>
      <c r="G75" s="27" t="s">
        <v>21</v>
      </c>
      <c r="H75" s="28" t="s">
        <v>22</v>
      </c>
      <c r="I75" s="29" t="str">
        <f t="shared" si="2"/>
        <v>Amber</v>
      </c>
      <c r="J75" s="30" t="s">
        <v>22</v>
      </c>
      <c r="K75" s="31" t="s">
        <v>84</v>
      </c>
      <c r="L75" s="31" t="s">
        <v>22</v>
      </c>
      <c r="M75" s="31" t="s">
        <v>73</v>
      </c>
      <c r="O75" s="54"/>
      <c r="P75" s="55"/>
      <c r="Q75" s="54"/>
      <c r="R75" s="54"/>
    </row>
    <row r="76" spans="2:19" ht="16.5" customHeight="1" thickTop="1" thickBot="1">
      <c r="B76" s="5" t="s">
        <v>138</v>
      </c>
      <c r="C76" s="3" t="str">
        <f>VLOOKUP(B76,Sheet2!$B$2:$E$132,3, FALSE)</f>
        <v>Huntingdonshire</v>
      </c>
      <c r="D76" s="3" t="str">
        <f>VLOOKUP(B76,Sheet2!$B$2:$E$132,4, FALSE)</f>
        <v>East of England</v>
      </c>
      <c r="E76" s="24" t="s">
        <v>528</v>
      </c>
      <c r="F76" s="24" t="s">
        <v>20</v>
      </c>
      <c r="G76" s="27" t="s">
        <v>21</v>
      </c>
      <c r="H76" s="41" t="s">
        <v>22</v>
      </c>
      <c r="I76" s="29" t="str">
        <f t="shared" si="2"/>
        <v>Amber</v>
      </c>
      <c r="J76" s="30" t="s">
        <v>22</v>
      </c>
      <c r="K76" s="31" t="s">
        <v>84</v>
      </c>
      <c r="L76" s="31" t="s">
        <v>22</v>
      </c>
      <c r="M76" s="31" t="s">
        <v>59</v>
      </c>
      <c r="O76" s="54"/>
      <c r="P76" s="55"/>
      <c r="Q76" s="54"/>
      <c r="R76" s="54"/>
    </row>
    <row r="77" spans="2:19" ht="16.5" customHeight="1" thickTop="1" thickBot="1">
      <c r="B77" s="5" t="s">
        <v>139</v>
      </c>
      <c r="C77" s="3" t="str">
        <f>VLOOKUP(B77,Sheet2!$B$2:$E$132,3, FALSE)</f>
        <v>Liverpool</v>
      </c>
      <c r="D77" s="3" t="str">
        <f>VLOOKUP(B77,Sheet2!$B$2:$E$132,4, FALSE)</f>
        <v>North West</v>
      </c>
      <c r="E77" s="24" t="s">
        <v>528</v>
      </c>
      <c r="F77" s="24" t="s">
        <v>20</v>
      </c>
      <c r="G77" s="27" t="s">
        <v>21</v>
      </c>
      <c r="H77" s="28" t="s">
        <v>22</v>
      </c>
      <c r="I77" s="29" t="str">
        <f t="shared" si="2"/>
        <v>Amber</v>
      </c>
      <c r="J77" s="30" t="s">
        <v>22</v>
      </c>
      <c r="K77" s="31" t="s">
        <v>39</v>
      </c>
      <c r="L77" s="31" t="s">
        <v>22</v>
      </c>
      <c r="M77" s="31" t="s">
        <v>66</v>
      </c>
      <c r="O77" s="54"/>
      <c r="P77" s="55"/>
      <c r="Q77" s="54"/>
      <c r="R77" s="54"/>
      <c r="S77" s="50"/>
    </row>
    <row r="78" spans="2:19" ht="16.5" customHeight="1" thickTop="1" thickBot="1">
      <c r="B78" s="9" t="s">
        <v>140</v>
      </c>
      <c r="C78" s="3" t="str">
        <f>VLOOKUP(B78,Sheet2!$B$2:$E$132,3, FALSE)</f>
        <v>Wychavon</v>
      </c>
      <c r="D78" s="3" t="str">
        <f>VLOOKUP(B78,Sheet2!$B$2:$E$132,4, FALSE)</f>
        <v>West Midlands</v>
      </c>
      <c r="E78" s="24" t="s">
        <v>528</v>
      </c>
      <c r="F78" s="24" t="s">
        <v>20</v>
      </c>
      <c r="G78" s="27" t="s">
        <v>21</v>
      </c>
      <c r="H78" s="28" t="s">
        <v>22</v>
      </c>
      <c r="I78" s="29" t="str">
        <f t="shared" si="2"/>
        <v>Amber</v>
      </c>
      <c r="J78" s="30" t="s">
        <v>22</v>
      </c>
      <c r="K78" s="31" t="s">
        <v>84</v>
      </c>
      <c r="L78" s="31" t="s">
        <v>22</v>
      </c>
      <c r="M78" s="31" t="s">
        <v>109</v>
      </c>
      <c r="O78" s="54"/>
      <c r="P78" s="55"/>
      <c r="Q78" s="54"/>
      <c r="R78" s="54"/>
      <c r="S78" s="50"/>
    </row>
    <row r="79" spans="2:19" ht="17.100000000000001" customHeight="1" thickTop="1" thickBot="1">
      <c r="B79" s="5" t="s">
        <v>141</v>
      </c>
      <c r="C79" s="3" t="str">
        <f>VLOOKUP(B79,Sheet2!$B$2:$E$132,3, FALSE)</f>
        <v>County Durham</v>
      </c>
      <c r="D79" s="3" t="str">
        <f>VLOOKUP(B79,Sheet2!$B$2:$E$132,4, FALSE)</f>
        <v>North East</v>
      </c>
      <c r="E79" s="24" t="s">
        <v>528</v>
      </c>
      <c r="F79" s="24" t="s">
        <v>20</v>
      </c>
      <c r="G79" s="27" t="s">
        <v>21</v>
      </c>
      <c r="H79" s="28" t="s">
        <v>22</v>
      </c>
      <c r="I79" s="29" t="str">
        <f>F79</f>
        <v>Amber</v>
      </c>
      <c r="J79" s="30" t="s">
        <v>22</v>
      </c>
      <c r="K79" s="31" t="s">
        <v>58</v>
      </c>
      <c r="L79" s="31" t="s">
        <v>22</v>
      </c>
      <c r="M79" s="31" t="s">
        <v>45</v>
      </c>
      <c r="O79" s="54"/>
      <c r="P79" s="55"/>
      <c r="Q79" s="54"/>
      <c r="R79" s="54"/>
      <c r="S79" s="50"/>
    </row>
    <row r="80" spans="2:19" ht="16.5" customHeight="1" thickTop="1" thickBot="1">
      <c r="B80" s="5" t="s">
        <v>142</v>
      </c>
      <c r="C80" s="3" t="str">
        <f>VLOOKUP(B80,Sheet2!$B$2:$E$132,3, FALSE)</f>
        <v>Newark and Sherwood</v>
      </c>
      <c r="D80" s="3" t="str">
        <f>VLOOKUP(B80,Sheet2!$B$2:$E$132,4, FALSE)</f>
        <v>East Midlands</v>
      </c>
      <c r="E80" s="24" t="s">
        <v>528</v>
      </c>
      <c r="F80" s="24" t="s">
        <v>38</v>
      </c>
      <c r="G80" s="27" t="s">
        <v>22</v>
      </c>
      <c r="H80" s="28" t="s">
        <v>21</v>
      </c>
      <c r="I80" s="29" t="str">
        <f t="shared" si="2"/>
        <v>Red</v>
      </c>
      <c r="J80" s="30" t="s">
        <v>22</v>
      </c>
      <c r="K80" s="31" t="s">
        <v>84</v>
      </c>
      <c r="L80" s="31" t="s">
        <v>22</v>
      </c>
      <c r="M80" s="31" t="s">
        <v>66</v>
      </c>
      <c r="O80" s="54"/>
      <c r="P80" s="56"/>
      <c r="Q80" s="54"/>
      <c r="R80" s="54"/>
      <c r="S80" s="50"/>
    </row>
    <row r="81" spans="2:19" ht="16.5" customHeight="1" thickTop="1" thickBot="1">
      <c r="B81" s="10" t="s">
        <v>143</v>
      </c>
      <c r="C81" s="3" t="str">
        <f>VLOOKUP(B81,Sheet2!$B$2:$E$132,3, FALSE)</f>
        <v>Maidstone</v>
      </c>
      <c r="D81" s="3" t="str">
        <f>VLOOKUP(B81,Sheet2!$B$2:$E$132,4, FALSE)</f>
        <v>South East</v>
      </c>
      <c r="E81" s="24" t="s">
        <v>528</v>
      </c>
      <c r="F81" s="24" t="s">
        <v>20</v>
      </c>
      <c r="G81" s="27" t="s">
        <v>21</v>
      </c>
      <c r="H81" s="28" t="s">
        <v>21</v>
      </c>
      <c r="I81" s="29" t="str">
        <f t="shared" si="2"/>
        <v>Amber</v>
      </c>
      <c r="J81" s="30" t="s">
        <v>22</v>
      </c>
      <c r="K81" s="31" t="s">
        <v>58</v>
      </c>
      <c r="L81" s="31" t="s">
        <v>22</v>
      </c>
      <c r="M81" s="31" t="s">
        <v>56</v>
      </c>
      <c r="O81" s="54"/>
      <c r="P81" s="56"/>
      <c r="Q81" s="54"/>
      <c r="R81" s="54"/>
      <c r="S81" s="49"/>
    </row>
    <row r="82" spans="2:19" ht="16.5" customHeight="1" thickTop="1" thickBot="1">
      <c r="B82" s="8" t="s">
        <v>144</v>
      </c>
      <c r="C82" s="3" t="str">
        <f>VLOOKUP(B82,Sheet2!$B$2:$E$132,3, FALSE)</f>
        <v>Manchester</v>
      </c>
      <c r="D82" s="3" t="str">
        <f>VLOOKUP(B82,Sheet2!$B$2:$E$132,4, FALSE)</f>
        <v>North West</v>
      </c>
      <c r="E82" s="24" t="s">
        <v>528</v>
      </c>
      <c r="F82" s="24" t="s">
        <v>20</v>
      </c>
      <c r="G82" s="27" t="s">
        <v>21</v>
      </c>
      <c r="H82" s="28" t="s">
        <v>22</v>
      </c>
      <c r="I82" s="29" t="str">
        <f t="shared" si="2"/>
        <v>Amber</v>
      </c>
      <c r="J82" s="30" t="s">
        <v>22</v>
      </c>
      <c r="K82" s="31" t="s">
        <v>53</v>
      </c>
      <c r="L82" s="31" t="s">
        <v>22</v>
      </c>
      <c r="M82" s="31" t="s">
        <v>66</v>
      </c>
      <c r="P82" s="49"/>
      <c r="S82" s="49"/>
    </row>
    <row r="83" spans="2:19" ht="16.5" customHeight="1" thickTop="1" thickBot="1">
      <c r="B83" s="5" t="s">
        <v>145</v>
      </c>
      <c r="C83" s="3" t="str">
        <f>VLOOKUP(B83,Sheet2!$B$2:$E$132,3, FALSE)</f>
        <v>Doncaster</v>
      </c>
      <c r="D83" s="3" t="str">
        <f>VLOOKUP(B83,Sheet2!$B$2:$E$132,4, FALSE)</f>
        <v>Yorkshire and Humber</v>
      </c>
      <c r="E83" s="24" t="s">
        <v>528</v>
      </c>
      <c r="F83" s="24" t="s">
        <v>38</v>
      </c>
      <c r="G83" s="27" t="s">
        <v>22</v>
      </c>
      <c r="H83" s="42" t="s">
        <v>21</v>
      </c>
      <c r="I83" s="29" t="str">
        <f t="shared" si="2"/>
        <v>Red</v>
      </c>
      <c r="J83" s="30" t="s">
        <v>22</v>
      </c>
      <c r="K83" s="31" t="s">
        <v>53</v>
      </c>
      <c r="L83" s="31" t="s">
        <v>22</v>
      </c>
      <c r="M83" s="31" t="s">
        <v>84</v>
      </c>
      <c r="P83" s="49"/>
      <c r="S83" s="49"/>
    </row>
    <row r="84" spans="2:19" ht="16.5" customHeight="1" thickTop="1" thickBot="1">
      <c r="B84" s="5" t="s">
        <v>527</v>
      </c>
      <c r="C84" s="3" t="s">
        <v>136</v>
      </c>
      <c r="D84" s="3" t="s">
        <v>171</v>
      </c>
      <c r="E84" s="24" t="s">
        <v>528</v>
      </c>
      <c r="F84" s="24" t="s">
        <v>20</v>
      </c>
      <c r="G84" s="27" t="s">
        <v>21</v>
      </c>
      <c r="H84" s="28" t="s">
        <v>21</v>
      </c>
      <c r="I84" s="29" t="str">
        <f t="shared" si="2"/>
        <v>Amber</v>
      </c>
      <c r="J84" s="30" t="s">
        <v>22</v>
      </c>
      <c r="K84" s="31" t="s">
        <v>39</v>
      </c>
      <c r="L84" s="31" t="s">
        <v>22</v>
      </c>
      <c r="M84" s="31" t="s">
        <v>127</v>
      </c>
      <c r="P84" s="49"/>
      <c r="S84" s="49"/>
    </row>
    <row r="85" spans="2:19" ht="16.5" customHeight="1" thickTop="1" thickBot="1">
      <c r="B85" s="8" t="s">
        <v>147</v>
      </c>
      <c r="C85" s="3" t="str">
        <f>VLOOKUP(B85,Sheet2!$B$2:$E$132,3, FALSE)</f>
        <v>Dacorum</v>
      </c>
      <c r="D85" s="3" t="str">
        <f>VLOOKUP(B85,Sheet2!$B$2:$E$132,4, FALSE)</f>
        <v>East of England</v>
      </c>
      <c r="E85" s="24" t="s">
        <v>524</v>
      </c>
      <c r="F85" s="24" t="s">
        <v>20</v>
      </c>
      <c r="G85" s="27" t="s">
        <v>21</v>
      </c>
      <c r="H85" s="28" t="s">
        <v>21</v>
      </c>
      <c r="I85" s="29" t="str">
        <f t="shared" si="2"/>
        <v>Amber</v>
      </c>
      <c r="J85" s="30" t="s">
        <v>22</v>
      </c>
      <c r="K85" s="31" t="s">
        <v>34</v>
      </c>
      <c r="L85" s="31" t="s">
        <v>22</v>
      </c>
      <c r="M85" s="31" t="s">
        <v>148</v>
      </c>
      <c r="P85" s="49"/>
      <c r="S85" s="49"/>
    </row>
    <row r="86" spans="2:19" ht="16.5" customHeight="1" thickTop="1" thickBot="1">
      <c r="B86" s="5" t="s">
        <v>149</v>
      </c>
      <c r="C86" s="3" t="str">
        <f>VLOOKUP(B86,Sheet2!$B$2:$E$132,3, FALSE)</f>
        <v>Wakefield</v>
      </c>
      <c r="D86" s="3" t="str">
        <f>VLOOKUP(B86,Sheet2!$B$2:$E$132,4, FALSE)</f>
        <v>Yorkshire and Humber</v>
      </c>
      <c r="E86" s="24" t="s">
        <v>528</v>
      </c>
      <c r="F86" s="24" t="s">
        <v>20</v>
      </c>
      <c r="G86" s="27" t="s">
        <v>21</v>
      </c>
      <c r="H86" s="28" t="s">
        <v>22</v>
      </c>
      <c r="I86" s="29" t="str">
        <f t="shared" si="2"/>
        <v>Amber</v>
      </c>
      <c r="J86" s="30" t="s">
        <v>22</v>
      </c>
      <c r="K86" s="31" t="s">
        <v>34</v>
      </c>
      <c r="L86" s="31" t="s">
        <v>22</v>
      </c>
      <c r="M86" s="31" t="s">
        <v>24</v>
      </c>
      <c r="P86" s="49"/>
      <c r="S86" s="49"/>
    </row>
    <row r="87" spans="2:19" ht="16.5" customHeight="1" thickTop="1" thickBot="1">
      <c r="B87" s="5" t="s">
        <v>150</v>
      </c>
      <c r="C87" s="3" t="str">
        <f>VLOOKUP(B87,Sheet2!$B$2:$E$132,3, FALSE)</f>
        <v>Boston</v>
      </c>
      <c r="D87" s="3" t="str">
        <f>VLOOKUP(B87,Sheet2!$B$2:$E$132,4, FALSE)</f>
        <v>East Midlands</v>
      </c>
      <c r="E87" s="24" t="s">
        <v>528</v>
      </c>
      <c r="F87" s="24" t="s">
        <v>20</v>
      </c>
      <c r="G87" s="27" t="s">
        <v>21</v>
      </c>
      <c r="H87" s="28" t="s">
        <v>22</v>
      </c>
      <c r="I87" s="29" t="str">
        <f t="shared" si="2"/>
        <v>Amber</v>
      </c>
      <c r="J87" s="30" t="s">
        <v>22</v>
      </c>
      <c r="K87" s="31" t="s">
        <v>64</v>
      </c>
      <c r="L87" s="31" t="s">
        <v>22</v>
      </c>
      <c r="M87" s="31" t="s">
        <v>51</v>
      </c>
      <c r="P87" s="49"/>
      <c r="S87" s="49"/>
    </row>
    <row r="88" spans="2:19" ht="16.5" customHeight="1" thickTop="1" thickBot="1">
      <c r="B88" s="5" t="s">
        <v>151</v>
      </c>
      <c r="C88" s="3" t="str">
        <f>VLOOKUP(B88,Sheet2!$B$2:$E$132,3, FALSE)</f>
        <v>Northumberland</v>
      </c>
      <c r="D88" s="3" t="str">
        <f>VLOOKUP(B88,Sheet2!$B$2:$E$132,4, FALSE)</f>
        <v>North East</v>
      </c>
      <c r="E88" s="24" t="s">
        <v>528</v>
      </c>
      <c r="F88" s="24" t="s">
        <v>20</v>
      </c>
      <c r="G88" s="27" t="s">
        <v>22</v>
      </c>
      <c r="H88" s="28" t="s">
        <v>21</v>
      </c>
      <c r="I88" s="29" t="str">
        <f>F88</f>
        <v>Amber</v>
      </c>
      <c r="J88" s="30" t="s">
        <v>22</v>
      </c>
      <c r="K88" s="31" t="s">
        <v>23</v>
      </c>
      <c r="L88" s="31" t="s">
        <v>22</v>
      </c>
      <c r="M88" s="31" t="s">
        <v>24</v>
      </c>
      <c r="P88" s="49"/>
      <c r="S88" s="49"/>
    </row>
    <row r="89" spans="2:19" ht="16.5" customHeight="1" thickTop="1" thickBot="1">
      <c r="B89" s="8" t="s">
        <v>152</v>
      </c>
      <c r="C89" s="3" t="str">
        <f>VLOOKUP(B89,Sheet2!$B$2:$E$132,3, FALSE)</f>
        <v>Norwich</v>
      </c>
      <c r="D89" s="3" t="str">
        <f>VLOOKUP(B89,Sheet2!$B$2:$E$132,4, FALSE)</f>
        <v>East of England</v>
      </c>
      <c r="E89" s="24" t="s">
        <v>37</v>
      </c>
      <c r="F89" s="24" t="s">
        <v>20</v>
      </c>
      <c r="G89" s="27" t="s">
        <v>21</v>
      </c>
      <c r="H89" s="28" t="s">
        <v>22</v>
      </c>
      <c r="I89" s="29" t="str">
        <f>F89</f>
        <v>Amber</v>
      </c>
      <c r="J89" s="30" t="s">
        <v>22</v>
      </c>
      <c r="K89" s="31" t="s">
        <v>58</v>
      </c>
      <c r="L89" s="31" t="s">
        <v>22</v>
      </c>
      <c r="M89" s="31" t="s">
        <v>66</v>
      </c>
      <c r="P89" s="49"/>
      <c r="S89" s="49"/>
    </row>
    <row r="90" spans="2:19" ht="16.5" customHeight="1" thickTop="1" thickBot="1">
      <c r="B90" s="8" t="s">
        <v>153</v>
      </c>
      <c r="C90" s="3" t="str">
        <f>VLOOKUP(B90,Sheet2!$B$2:$E$132,3, FALSE)</f>
        <v>Nottingham</v>
      </c>
      <c r="D90" s="3" t="str">
        <f>VLOOKUP(B90,Sheet2!$B$2:$E$132,4, FALSE)</f>
        <v>East Midlands</v>
      </c>
      <c r="E90" s="24" t="s">
        <v>528</v>
      </c>
      <c r="F90" s="24" t="s">
        <v>38</v>
      </c>
      <c r="G90" s="27" t="s">
        <v>22</v>
      </c>
      <c r="H90" s="28" t="s">
        <v>21</v>
      </c>
      <c r="I90" s="29" t="str">
        <f t="shared" ref="I90:I119" si="3">F90</f>
        <v>Red</v>
      </c>
      <c r="J90" s="30" t="s">
        <v>22</v>
      </c>
      <c r="K90" s="31" t="s">
        <v>39</v>
      </c>
      <c r="L90" s="31" t="s">
        <v>22</v>
      </c>
      <c r="M90" s="31" t="s">
        <v>82</v>
      </c>
      <c r="P90" s="49"/>
      <c r="S90" s="49"/>
    </row>
    <row r="91" spans="2:19" ht="16.5" customHeight="1" thickTop="1" thickBot="1">
      <c r="B91" s="8" t="s">
        <v>154</v>
      </c>
      <c r="C91" s="3" t="s">
        <v>155</v>
      </c>
      <c r="D91" s="3" t="s">
        <v>156</v>
      </c>
      <c r="E91" s="24" t="s">
        <v>528</v>
      </c>
      <c r="F91" s="24" t="s">
        <v>20</v>
      </c>
      <c r="G91" s="27" t="s">
        <v>22</v>
      </c>
      <c r="H91" s="28" t="s">
        <v>21</v>
      </c>
      <c r="I91" s="29" t="str">
        <f t="shared" si="3"/>
        <v>Amber</v>
      </c>
      <c r="J91" s="36"/>
      <c r="K91" s="37"/>
      <c r="L91" s="37"/>
      <c r="M91" s="37"/>
      <c r="P91" s="49"/>
      <c r="S91" s="49"/>
    </row>
    <row r="92" spans="2:19" ht="16.5" customHeight="1" thickTop="1" thickBot="1">
      <c r="B92" s="8" t="s">
        <v>157</v>
      </c>
      <c r="C92" s="3" t="str">
        <f>VLOOKUP(B92,Sheet2!$B$2:$E$132,3, FALSE)</f>
        <v>South Staffordshire</v>
      </c>
      <c r="D92" s="3" t="str">
        <f>VLOOKUP(B92,Sheet2!$B$2:$E$132,4, FALSE)</f>
        <v>West Midlands</v>
      </c>
      <c r="E92" s="24" t="s">
        <v>528</v>
      </c>
      <c r="F92" s="24" t="s">
        <v>20</v>
      </c>
      <c r="G92" s="27" t="s">
        <v>21</v>
      </c>
      <c r="H92" s="42" t="s">
        <v>22</v>
      </c>
      <c r="I92" s="29" t="str">
        <f t="shared" si="3"/>
        <v>Amber</v>
      </c>
      <c r="J92" s="30" t="s">
        <v>22</v>
      </c>
      <c r="K92" s="31" t="s">
        <v>34</v>
      </c>
      <c r="L92" s="31" t="s">
        <v>22</v>
      </c>
      <c r="M92" s="31" t="s">
        <v>27</v>
      </c>
      <c r="P92" s="49"/>
      <c r="S92" s="49"/>
    </row>
    <row r="93" spans="2:19" ht="18.95" customHeight="1" thickTop="1" thickBot="1">
      <c r="B93" s="5" t="s">
        <v>158</v>
      </c>
      <c r="C93" s="3" t="str">
        <f>VLOOKUP(B93,Sheet2!$B$2:$E$132,3, FALSE)</f>
        <v>Daventry</v>
      </c>
      <c r="D93" s="3" t="str">
        <f>VLOOKUP(B93,Sheet2!$B$2:$E$132,4, FALSE)</f>
        <v>East Midlands</v>
      </c>
      <c r="E93" s="24" t="s">
        <v>528</v>
      </c>
      <c r="F93" s="24" t="s">
        <v>20</v>
      </c>
      <c r="G93" s="27" t="s">
        <v>21</v>
      </c>
      <c r="H93" s="28" t="s">
        <v>22</v>
      </c>
      <c r="I93" s="29" t="str">
        <f t="shared" si="3"/>
        <v>Amber</v>
      </c>
      <c r="J93" s="30" t="s">
        <v>22</v>
      </c>
      <c r="K93" s="31" t="s">
        <v>34</v>
      </c>
      <c r="L93" s="31" t="s">
        <v>22</v>
      </c>
      <c r="M93" s="31" t="s">
        <v>84</v>
      </c>
      <c r="P93" s="49"/>
      <c r="S93" s="49"/>
    </row>
    <row r="94" spans="2:19" ht="16.5" thickTop="1" thickBot="1">
      <c r="B94" s="5" t="s">
        <v>159</v>
      </c>
      <c r="C94" s="3" t="str">
        <f>VLOOKUP(B94,Sheet2!$B$2:$E$132,3, FALSE)</f>
        <v>Bridgend</v>
      </c>
      <c r="D94" s="3" t="str">
        <f>VLOOKUP(B94,Sheet2!$B$2:$E$132,4, FALSE)</f>
        <v>Wales</v>
      </c>
      <c r="E94" s="24" t="s">
        <v>524</v>
      </c>
      <c r="F94" s="24" t="s">
        <v>20</v>
      </c>
      <c r="G94" s="27" t="s">
        <v>21</v>
      </c>
      <c r="H94" s="28" t="s">
        <v>22</v>
      </c>
      <c r="I94" s="29" t="str">
        <f t="shared" si="3"/>
        <v>Amber</v>
      </c>
      <c r="J94" s="34" t="s">
        <v>22</v>
      </c>
      <c r="K94" s="35" t="s">
        <v>39</v>
      </c>
      <c r="L94" s="35" t="s">
        <v>22</v>
      </c>
      <c r="M94" s="35" t="s">
        <v>45</v>
      </c>
      <c r="P94" s="49"/>
      <c r="S94" s="49"/>
    </row>
    <row r="95" spans="2:19" ht="16.5" customHeight="1" thickTop="1" thickBot="1">
      <c r="B95" s="9" t="s">
        <v>160</v>
      </c>
      <c r="C95" s="3" t="str">
        <f>VLOOKUP(B95,Sheet2!$B$2:$E$132,3, FALSE)</f>
        <v>Islington</v>
      </c>
      <c r="D95" s="3" t="str">
        <f>VLOOKUP(B95,Sheet2!$B$2:$E$132,4, FALSE)</f>
        <v>London</v>
      </c>
      <c r="E95" s="24" t="s">
        <v>524</v>
      </c>
      <c r="F95" s="24" t="s">
        <v>20</v>
      </c>
      <c r="G95" s="27" t="s">
        <v>21</v>
      </c>
      <c r="H95" s="28" t="s">
        <v>22</v>
      </c>
      <c r="I95" s="29" t="str">
        <f>F95</f>
        <v>Amber</v>
      </c>
      <c r="J95" s="30" t="s">
        <v>22</v>
      </c>
      <c r="K95" s="31" t="s">
        <v>58</v>
      </c>
      <c r="L95" s="31" t="s">
        <v>22</v>
      </c>
      <c r="M95" s="31" t="s">
        <v>49</v>
      </c>
      <c r="P95" s="49"/>
      <c r="S95" s="49"/>
    </row>
    <row r="96" spans="2:19" ht="16.5" customHeight="1" thickTop="1" thickBot="1">
      <c r="B96" s="5" t="s">
        <v>161</v>
      </c>
      <c r="C96" s="3" t="s">
        <v>162</v>
      </c>
      <c r="D96" s="3" t="s">
        <v>156</v>
      </c>
      <c r="E96" s="24" t="s">
        <v>524</v>
      </c>
      <c r="F96" s="24" t="s">
        <v>20</v>
      </c>
      <c r="G96" s="27" t="s">
        <v>21</v>
      </c>
      <c r="H96" s="28" t="s">
        <v>21</v>
      </c>
      <c r="I96" s="29" t="str">
        <f t="shared" si="3"/>
        <v>Amber</v>
      </c>
      <c r="J96" s="30" t="s">
        <v>22</v>
      </c>
      <c r="K96" s="31" t="s">
        <v>73</v>
      </c>
      <c r="L96" s="31" t="s">
        <v>22</v>
      </c>
      <c r="M96" s="31" t="s">
        <v>35</v>
      </c>
      <c r="P96" s="49"/>
      <c r="S96" s="49"/>
    </row>
    <row r="97" spans="2:19" ht="15.6" customHeight="1" thickTop="1" thickBot="1">
      <c r="B97" s="5" t="s">
        <v>163</v>
      </c>
      <c r="C97" s="3" t="s">
        <v>162</v>
      </c>
      <c r="D97" s="3" t="s">
        <v>156</v>
      </c>
      <c r="E97" s="24" t="s">
        <v>528</v>
      </c>
      <c r="F97" s="24" t="s">
        <v>20</v>
      </c>
      <c r="G97" s="27" t="s">
        <v>21</v>
      </c>
      <c r="H97" s="28" t="s">
        <v>21</v>
      </c>
      <c r="I97" s="29" t="str">
        <f t="shared" si="3"/>
        <v>Amber</v>
      </c>
      <c r="J97" s="30" t="s">
        <v>22</v>
      </c>
      <c r="K97" s="31" t="s">
        <v>58</v>
      </c>
      <c r="L97" s="31" t="s">
        <v>22</v>
      </c>
      <c r="M97" s="31" t="s">
        <v>164</v>
      </c>
      <c r="P97" s="49"/>
      <c r="S97" s="49"/>
    </row>
    <row r="98" spans="2:19" ht="16.5" customHeight="1" thickTop="1" thickBot="1">
      <c r="B98" s="5" t="s">
        <v>165</v>
      </c>
      <c r="C98" s="3" t="str">
        <f>VLOOKUP(B98,Sheet2!$B$2:$E$132,3, FALSE)</f>
        <v>Weymouth and Portland</v>
      </c>
      <c r="D98" s="3" t="str">
        <f>VLOOKUP(B98,Sheet2!$B$2:$E$132,4, FALSE)</f>
        <v>South West</v>
      </c>
      <c r="E98" s="24" t="s">
        <v>528</v>
      </c>
      <c r="F98" s="24" t="s">
        <v>20</v>
      </c>
      <c r="G98" s="27" t="s">
        <v>22</v>
      </c>
      <c r="H98" s="42" t="s">
        <v>21</v>
      </c>
      <c r="I98" s="29" t="str">
        <f t="shared" si="3"/>
        <v>Amber</v>
      </c>
      <c r="J98" s="30" t="s">
        <v>22</v>
      </c>
      <c r="K98" s="31" t="s">
        <v>64</v>
      </c>
      <c r="L98" s="31" t="s">
        <v>22</v>
      </c>
      <c r="M98" s="31" t="s">
        <v>49</v>
      </c>
      <c r="P98" s="49"/>
      <c r="S98" s="49"/>
    </row>
    <row r="99" spans="2:19" ht="16.5" thickTop="1" thickBot="1">
      <c r="B99" s="5" t="s">
        <v>166</v>
      </c>
      <c r="C99" s="3" t="str">
        <f>VLOOKUP(B99,Sheet2!$B$2:$E$132,3, FALSE)</f>
        <v>Monmouthshire</v>
      </c>
      <c r="D99" s="3" t="str">
        <f>VLOOKUP(B99,Sheet2!$B$2:$E$132,4, FALSE)</f>
        <v>Wales</v>
      </c>
      <c r="E99" s="24" t="s">
        <v>528</v>
      </c>
      <c r="F99" s="24" t="s">
        <v>20</v>
      </c>
      <c r="G99" s="27" t="s">
        <v>21</v>
      </c>
      <c r="H99" s="28" t="s">
        <v>21</v>
      </c>
      <c r="I99" s="29" t="str">
        <f t="shared" si="3"/>
        <v>Amber</v>
      </c>
      <c r="J99" s="30" t="s">
        <v>22</v>
      </c>
      <c r="K99" s="31" t="s">
        <v>26</v>
      </c>
      <c r="L99" s="31" t="s">
        <v>22</v>
      </c>
      <c r="M99" s="31" t="s">
        <v>62</v>
      </c>
      <c r="P99" s="49"/>
      <c r="S99" s="49"/>
    </row>
    <row r="100" spans="2:19" ht="16.5" customHeight="1" thickTop="1" thickBot="1">
      <c r="B100" s="5" t="s">
        <v>167</v>
      </c>
      <c r="C100" s="3" t="str">
        <f>VLOOKUP(B100,Sheet2!$B$2:$E$132,3, FALSE)</f>
        <v>Preston</v>
      </c>
      <c r="D100" s="3" t="str">
        <f>VLOOKUP(B100,Sheet2!$B$2:$E$132,4, FALSE)</f>
        <v>North West</v>
      </c>
      <c r="E100" s="24" t="s">
        <v>528</v>
      </c>
      <c r="F100" s="24" t="s">
        <v>20</v>
      </c>
      <c r="G100" s="27" t="s">
        <v>21</v>
      </c>
      <c r="H100" s="28" t="s">
        <v>22</v>
      </c>
      <c r="I100" s="29" t="str">
        <f t="shared" si="3"/>
        <v>Amber</v>
      </c>
      <c r="J100" s="30" t="s">
        <v>22</v>
      </c>
      <c r="K100" s="31" t="s">
        <v>39</v>
      </c>
      <c r="L100" s="31" t="s">
        <v>22</v>
      </c>
      <c r="M100" s="31" t="s">
        <v>168</v>
      </c>
      <c r="P100" s="49"/>
      <c r="S100" s="49"/>
    </row>
    <row r="101" spans="2:19" ht="16.5" customHeight="1" thickTop="1" thickBot="1">
      <c r="B101" s="10" t="s">
        <v>169</v>
      </c>
      <c r="C101" s="3" t="s">
        <v>170</v>
      </c>
      <c r="D101" s="3" t="s">
        <v>171</v>
      </c>
      <c r="E101" s="24" t="s">
        <v>37</v>
      </c>
      <c r="F101" s="24" t="s">
        <v>20</v>
      </c>
      <c r="G101" s="27" t="s">
        <v>21</v>
      </c>
      <c r="H101" s="28" t="s">
        <v>21</v>
      </c>
      <c r="I101" s="29" t="str">
        <f t="shared" si="3"/>
        <v>Amber</v>
      </c>
      <c r="J101" s="34"/>
      <c r="K101" s="35"/>
      <c r="L101" s="35"/>
      <c r="M101" s="35"/>
      <c r="P101" s="49"/>
      <c r="S101" s="49"/>
    </row>
    <row r="102" spans="2:19" ht="15.95" customHeight="1" thickTop="1" thickBot="1">
      <c r="B102" s="10" t="s">
        <v>172</v>
      </c>
      <c r="C102" s="3" t="str">
        <f>VLOOKUP(B102,Sheet2!$B$2:$E$132,3, FALSE)</f>
        <v>Bassetlaw</v>
      </c>
      <c r="D102" s="3" t="str">
        <f>VLOOKUP(B102,Sheet2!$B$2:$E$132,4, FALSE)</f>
        <v>East Midlands</v>
      </c>
      <c r="E102" s="24" t="s">
        <v>528</v>
      </c>
      <c r="F102" s="24" t="s">
        <v>20</v>
      </c>
      <c r="G102" s="27" t="s">
        <v>22</v>
      </c>
      <c r="H102" s="42" t="s">
        <v>21</v>
      </c>
      <c r="I102" s="29" t="str">
        <f t="shared" si="3"/>
        <v>Amber</v>
      </c>
      <c r="J102" s="30" t="s">
        <v>22</v>
      </c>
      <c r="K102" s="31" t="s">
        <v>84</v>
      </c>
      <c r="L102" s="31" t="s">
        <v>22</v>
      </c>
      <c r="M102" s="31" t="s">
        <v>59</v>
      </c>
      <c r="P102" s="49"/>
      <c r="S102" s="49"/>
    </row>
    <row r="103" spans="2:19" ht="16.5" customHeight="1" thickTop="1" thickBot="1">
      <c r="B103" s="11" t="s">
        <v>173</v>
      </c>
      <c r="C103" s="3" t="str">
        <f>VLOOKUP(B103,Sheet2!$B$2:$E$132,3, FALSE)</f>
        <v>Warrington</v>
      </c>
      <c r="D103" s="3" t="str">
        <f>VLOOKUP(B103,Sheet2!$B$2:$E$132,4, FALSE)</f>
        <v>North West</v>
      </c>
      <c r="E103" s="24" t="s">
        <v>528</v>
      </c>
      <c r="F103" s="24" t="s">
        <v>20</v>
      </c>
      <c r="G103" s="27" t="s">
        <v>22</v>
      </c>
      <c r="H103" s="28" t="s">
        <v>21</v>
      </c>
      <c r="I103" s="29" t="str">
        <f t="shared" si="3"/>
        <v>Amber</v>
      </c>
      <c r="J103" s="30" t="s">
        <v>22</v>
      </c>
      <c r="K103" s="31" t="s">
        <v>39</v>
      </c>
      <c r="L103" s="31" t="s">
        <v>22</v>
      </c>
      <c r="M103" s="31" t="s">
        <v>49</v>
      </c>
      <c r="P103" s="49"/>
      <c r="S103" s="49"/>
    </row>
    <row r="104" spans="2:19" ht="16.5" customHeight="1" thickTop="1" thickBot="1">
      <c r="B104" s="9" t="s">
        <v>174</v>
      </c>
      <c r="C104" s="3" t="str">
        <f>VLOOKUP(B104,Sheet2!$B$2:$E$132,3, FALSE)</f>
        <v>Medway</v>
      </c>
      <c r="D104" s="3" t="str">
        <f>VLOOKUP(B104,Sheet2!$B$2:$E$132,4, FALSE)</f>
        <v>South East</v>
      </c>
      <c r="E104" s="24" t="s">
        <v>528</v>
      </c>
      <c r="F104" s="24" t="s">
        <v>20</v>
      </c>
      <c r="G104" s="27" t="s">
        <v>21</v>
      </c>
      <c r="H104" s="28" t="s">
        <v>22</v>
      </c>
      <c r="I104" s="29" t="str">
        <f t="shared" si="3"/>
        <v>Amber</v>
      </c>
      <c r="J104" s="30" t="s">
        <v>22</v>
      </c>
      <c r="K104" s="31" t="s">
        <v>53</v>
      </c>
      <c r="L104" s="31" t="s">
        <v>22</v>
      </c>
      <c r="M104" s="31" t="s">
        <v>24</v>
      </c>
      <c r="P104" s="49"/>
      <c r="S104" s="49"/>
    </row>
    <row r="105" spans="2:19" ht="16.5" customHeight="1" thickTop="1" thickBot="1">
      <c r="B105" s="5" t="s">
        <v>175</v>
      </c>
      <c r="C105" s="3" t="str">
        <f>VLOOKUP(B105,Sheet2!$B$2:$E$132,3, FALSE)</f>
        <v>Daventry</v>
      </c>
      <c r="D105" s="3" t="str">
        <f>VLOOKUP(B105,Sheet2!$B$2:$E$132,4, FALSE)</f>
        <v>East Midlands</v>
      </c>
      <c r="E105" s="24" t="s">
        <v>528</v>
      </c>
      <c r="F105" s="24" t="s">
        <v>20</v>
      </c>
      <c r="G105" s="27" t="s">
        <v>22</v>
      </c>
      <c r="H105" s="28" t="s">
        <v>21</v>
      </c>
      <c r="I105" s="29" t="str">
        <f t="shared" si="3"/>
        <v>Amber</v>
      </c>
      <c r="J105" s="30" t="s">
        <v>22</v>
      </c>
      <c r="K105" s="31" t="s">
        <v>58</v>
      </c>
      <c r="L105" s="31" t="s">
        <v>22</v>
      </c>
      <c r="M105" s="31" t="s">
        <v>88</v>
      </c>
      <c r="P105" s="49"/>
      <c r="S105" s="49"/>
    </row>
    <row r="106" spans="2:19" ht="16.5" customHeight="1" thickTop="1" thickBot="1">
      <c r="B106" s="5" t="s">
        <v>176</v>
      </c>
      <c r="C106" s="3" t="str">
        <f>VLOOKUP(B106,Sheet2!$B$2:$E$132,3, FALSE)</f>
        <v>Guildford</v>
      </c>
      <c r="D106" s="3" t="str">
        <f>VLOOKUP(B106,Sheet2!$B$2:$E$132,4, FALSE)</f>
        <v>South East</v>
      </c>
      <c r="E106" s="24" t="s">
        <v>37</v>
      </c>
      <c r="F106" s="24" t="s">
        <v>20</v>
      </c>
      <c r="G106" s="27" t="s">
        <v>22</v>
      </c>
      <c r="H106" s="28" t="s">
        <v>21</v>
      </c>
      <c r="I106" s="29" t="str">
        <f t="shared" si="3"/>
        <v>Amber</v>
      </c>
      <c r="J106" s="30" t="s">
        <v>22</v>
      </c>
      <c r="K106" s="31" t="s">
        <v>58</v>
      </c>
      <c r="L106" s="31" t="s">
        <v>22</v>
      </c>
      <c r="M106" s="31" t="s">
        <v>24</v>
      </c>
      <c r="P106" s="49"/>
      <c r="S106" s="49"/>
    </row>
    <row r="107" spans="2:19" ht="16.5" customHeight="1" thickTop="1" thickBot="1">
      <c r="B107" s="5" t="s">
        <v>177</v>
      </c>
      <c r="C107" s="3" t="s">
        <v>178</v>
      </c>
      <c r="D107" s="3" t="s">
        <v>179</v>
      </c>
      <c r="E107" s="24" t="s">
        <v>528</v>
      </c>
      <c r="F107" s="24" t="s">
        <v>20</v>
      </c>
      <c r="G107" s="27" t="s">
        <v>21</v>
      </c>
      <c r="H107" s="28" t="s">
        <v>21</v>
      </c>
      <c r="I107" s="29" t="str">
        <f t="shared" si="3"/>
        <v>Amber</v>
      </c>
      <c r="J107" s="30" t="s">
        <v>22</v>
      </c>
      <c r="K107" s="31" t="s">
        <v>180</v>
      </c>
      <c r="L107" s="16" t="s">
        <v>22</v>
      </c>
      <c r="M107" s="16" t="s">
        <v>181</v>
      </c>
      <c r="P107" s="49"/>
      <c r="S107" s="49"/>
    </row>
    <row r="108" spans="2:19" ht="16.5" customHeight="1" thickTop="1" thickBot="1">
      <c r="B108" s="5" t="s">
        <v>182</v>
      </c>
      <c r="C108" s="3" t="str">
        <f>VLOOKUP(B108,Sheet2!$B$2:$E$132,3, FALSE)</f>
        <v>Stafford</v>
      </c>
      <c r="D108" s="3" t="str">
        <f>VLOOKUP(B108,Sheet2!$B$2:$E$132,4, FALSE)</f>
        <v>West Midlands</v>
      </c>
      <c r="E108" s="24" t="s">
        <v>528</v>
      </c>
      <c r="F108" s="24" t="s">
        <v>38</v>
      </c>
      <c r="G108" s="27" t="s">
        <v>22</v>
      </c>
      <c r="H108" s="28" t="s">
        <v>21</v>
      </c>
      <c r="I108" s="29" t="str">
        <f t="shared" si="3"/>
        <v>Red</v>
      </c>
      <c r="J108" s="30" t="s">
        <v>22</v>
      </c>
      <c r="K108" s="31" t="s">
        <v>39</v>
      </c>
      <c r="L108" s="31" t="s">
        <v>22</v>
      </c>
      <c r="M108" s="31" t="s">
        <v>127</v>
      </c>
      <c r="P108" s="49"/>
      <c r="S108" s="49"/>
    </row>
    <row r="109" spans="2:19" ht="16.5" customHeight="1" thickTop="1" thickBot="1">
      <c r="B109" s="5" t="s">
        <v>183</v>
      </c>
      <c r="C109" s="3" t="str">
        <f>VLOOKUP(B109,Sheet2!$B$2:$E$132,3, FALSE)</f>
        <v>Swale</v>
      </c>
      <c r="D109" s="3" t="str">
        <f>VLOOKUP(B109,Sheet2!$B$2:$E$132,4, FALSE)</f>
        <v>South East</v>
      </c>
      <c r="E109" s="24" t="s">
        <v>528</v>
      </c>
      <c r="F109" s="24" t="s">
        <v>20</v>
      </c>
      <c r="G109" s="27" t="s">
        <v>21</v>
      </c>
      <c r="H109" s="28" t="s">
        <v>21</v>
      </c>
      <c r="I109" s="29" t="str">
        <f t="shared" si="3"/>
        <v>Amber</v>
      </c>
      <c r="J109" s="30" t="s">
        <v>22</v>
      </c>
      <c r="K109" s="31" t="s">
        <v>39</v>
      </c>
      <c r="L109" s="31" t="s">
        <v>22</v>
      </c>
      <c r="M109" s="31" t="s">
        <v>109</v>
      </c>
      <c r="P109" s="49"/>
      <c r="S109" s="49"/>
    </row>
    <row r="110" spans="2:19" ht="16.5" customHeight="1" thickTop="1" thickBot="1">
      <c r="B110" s="9" t="s">
        <v>184</v>
      </c>
      <c r="C110" s="3" t="str">
        <f>VLOOKUP(B110,Sheet2!$B$2:$E$132,3, FALSE)</f>
        <v>Rutland</v>
      </c>
      <c r="D110" s="3" t="str">
        <f>VLOOKUP(B110,Sheet2!$B$2:$E$132,4, FALSE)</f>
        <v>East Midlands</v>
      </c>
      <c r="E110" s="24" t="s">
        <v>528</v>
      </c>
      <c r="F110" s="24" t="s">
        <v>38</v>
      </c>
      <c r="G110" s="27" t="s">
        <v>22</v>
      </c>
      <c r="H110" s="28" t="s">
        <v>21</v>
      </c>
      <c r="I110" s="29" t="str">
        <f>F110</f>
        <v>Red</v>
      </c>
      <c r="J110" s="30" t="s">
        <v>22</v>
      </c>
      <c r="K110" s="31" t="s">
        <v>84</v>
      </c>
      <c r="L110" s="31" t="s">
        <v>22</v>
      </c>
      <c r="M110" s="31" t="s">
        <v>59</v>
      </c>
      <c r="P110" s="49"/>
      <c r="S110" s="49"/>
    </row>
    <row r="111" spans="2:19" ht="20.25" customHeight="1" thickTop="1" thickBot="1">
      <c r="B111" s="11" t="s">
        <v>185</v>
      </c>
      <c r="C111" s="3" t="str">
        <f>VLOOKUP(B111,Sheet2!$B$2:$E$132,3, FALSE)</f>
        <v>Shropshire</v>
      </c>
      <c r="D111" s="3" t="str">
        <f>VLOOKUP(B111,Sheet2!$B$2:$E$132,4, FALSE)</f>
        <v>West Midlands</v>
      </c>
      <c r="E111" s="24" t="s">
        <v>528</v>
      </c>
      <c r="F111" s="24" t="s">
        <v>38</v>
      </c>
      <c r="G111" s="27" t="s">
        <v>22</v>
      </c>
      <c r="H111" s="28" t="s">
        <v>21</v>
      </c>
      <c r="I111" s="29" t="str">
        <f t="shared" si="3"/>
        <v>Red</v>
      </c>
      <c r="J111" s="30" t="s">
        <v>22</v>
      </c>
      <c r="K111" s="31" t="s">
        <v>84</v>
      </c>
      <c r="L111" s="31" t="s">
        <v>22</v>
      </c>
      <c r="M111" s="31" t="s">
        <v>24</v>
      </c>
      <c r="P111" s="49"/>
      <c r="S111" s="49"/>
    </row>
    <row r="112" spans="2:19" ht="16.5" customHeight="1" thickTop="1" thickBot="1">
      <c r="B112" s="8" t="s">
        <v>186</v>
      </c>
      <c r="C112" s="3" t="str">
        <f>VLOOKUP(B112,Sheet2!$B$2:$E$132,3, FALSE)</f>
        <v>Cheshire East</v>
      </c>
      <c r="D112" s="3" t="str">
        <f>VLOOKUP(B112,Sheet2!$B$2:$E$132,4, FALSE)</f>
        <v>North West</v>
      </c>
      <c r="E112" s="24" t="s">
        <v>524</v>
      </c>
      <c r="F112" s="24" t="s">
        <v>20</v>
      </c>
      <c r="G112" s="27" t="s">
        <v>21</v>
      </c>
      <c r="H112" s="28" t="s">
        <v>22</v>
      </c>
      <c r="I112" s="29" t="str">
        <f>F112</f>
        <v>Amber</v>
      </c>
      <c r="J112" s="30" t="s">
        <v>22</v>
      </c>
      <c r="K112" s="31" t="s">
        <v>34</v>
      </c>
      <c r="L112" s="31" t="s">
        <v>22</v>
      </c>
      <c r="M112" s="31" t="s">
        <v>24</v>
      </c>
      <c r="P112" s="49"/>
      <c r="S112" s="49"/>
    </row>
    <row r="113" spans="2:19" ht="16.5" customHeight="1" thickTop="1" thickBot="1">
      <c r="B113" s="5" t="s">
        <v>187</v>
      </c>
      <c r="C113" s="3" t="str">
        <f>VLOOKUP(B113,Sheet2!$B$2:$E$132,3, FALSE)</f>
        <v>Derbyshire Dales</v>
      </c>
      <c r="D113" s="3" t="str">
        <f>VLOOKUP(B113,Sheet2!$B$2:$E$132,4, FALSE)</f>
        <v>East Midlands</v>
      </c>
      <c r="E113" s="24" t="s">
        <v>528</v>
      </c>
      <c r="F113" s="24" t="s">
        <v>20</v>
      </c>
      <c r="G113" s="27" t="s">
        <v>21</v>
      </c>
      <c r="H113" s="28" t="s">
        <v>22</v>
      </c>
      <c r="I113" s="29" t="str">
        <f t="shared" si="3"/>
        <v>Amber</v>
      </c>
      <c r="J113" s="30" t="s">
        <v>22</v>
      </c>
      <c r="K113" s="31" t="s">
        <v>23</v>
      </c>
      <c r="L113" s="31" t="s">
        <v>22</v>
      </c>
      <c r="M113" s="31" t="s">
        <v>27</v>
      </c>
      <c r="P113" s="48"/>
      <c r="S113" s="49"/>
    </row>
    <row r="114" spans="2:19" ht="16.5" customHeight="1" thickTop="1" thickBot="1">
      <c r="B114" s="5" t="s">
        <v>188</v>
      </c>
      <c r="C114" s="3" t="str">
        <f>VLOOKUP(B114,Sheet2!$B$2:$E$132,3, FALSE)</f>
        <v>Swale</v>
      </c>
      <c r="D114" s="3" t="str">
        <f>VLOOKUP(B114,Sheet2!$B$2:$E$132,4, FALSE)</f>
        <v>South East</v>
      </c>
      <c r="E114" s="24" t="s">
        <v>528</v>
      </c>
      <c r="F114" s="24" t="s">
        <v>20</v>
      </c>
      <c r="G114" s="27" t="s">
        <v>21</v>
      </c>
      <c r="H114" s="28" t="s">
        <v>22</v>
      </c>
      <c r="I114" s="29" t="str">
        <f t="shared" si="3"/>
        <v>Amber</v>
      </c>
      <c r="J114" s="30" t="s">
        <v>22</v>
      </c>
      <c r="K114" s="31" t="s">
        <v>23</v>
      </c>
      <c r="L114" s="31" t="s">
        <v>22</v>
      </c>
      <c r="M114" s="31" t="s">
        <v>189</v>
      </c>
      <c r="P114" s="49"/>
      <c r="S114" s="49"/>
    </row>
    <row r="115" spans="2:19" ht="15" customHeight="1" thickTop="1" thickBot="1">
      <c r="B115" s="8" t="s">
        <v>190</v>
      </c>
      <c r="C115" s="3" t="str">
        <f>VLOOKUP(B115,Sheet2!$B$2:$E$132,3, FALSE)</f>
        <v>Swansea</v>
      </c>
      <c r="D115" s="3" t="str">
        <f>VLOOKUP(B115,Sheet2!$B$2:$E$132,4, FALSE)</f>
        <v>Wales</v>
      </c>
      <c r="E115" s="24" t="s">
        <v>524</v>
      </c>
      <c r="F115" s="39" t="s">
        <v>20</v>
      </c>
      <c r="G115" s="27" t="s">
        <v>21</v>
      </c>
      <c r="H115" s="28" t="s">
        <v>22</v>
      </c>
      <c r="I115" s="29" t="str">
        <f t="shared" si="3"/>
        <v>Amber</v>
      </c>
      <c r="J115" s="30" t="s">
        <v>22</v>
      </c>
      <c r="K115" s="31" t="s">
        <v>58</v>
      </c>
      <c r="L115" s="31" t="s">
        <v>22</v>
      </c>
      <c r="M115" s="31" t="s">
        <v>86</v>
      </c>
      <c r="S115" s="49"/>
    </row>
    <row r="116" spans="2:19" ht="16.5" customHeight="1" thickTop="1" thickBot="1">
      <c r="B116" s="8" t="s">
        <v>191</v>
      </c>
      <c r="C116" s="3" t="str">
        <f>VLOOKUP(B116,Sheet2!$B$2:$E$132,3, FALSE)</f>
        <v>Lichfield</v>
      </c>
      <c r="D116" s="3" t="str">
        <f>VLOOKUP(B116,Sheet2!$B$2:$E$132,4, FALSE)</f>
        <v>West Midlands</v>
      </c>
      <c r="E116" s="24" t="s">
        <v>528</v>
      </c>
      <c r="F116" s="24" t="s">
        <v>20</v>
      </c>
      <c r="G116" s="27" t="s">
        <v>21</v>
      </c>
      <c r="H116" s="28" t="s">
        <v>22</v>
      </c>
      <c r="I116" s="29" t="str">
        <f t="shared" si="3"/>
        <v>Amber</v>
      </c>
      <c r="J116" s="30" t="s">
        <v>22</v>
      </c>
      <c r="K116" s="31" t="s">
        <v>53</v>
      </c>
      <c r="L116" s="31" t="s">
        <v>22</v>
      </c>
      <c r="M116" s="31" t="s">
        <v>27</v>
      </c>
      <c r="S116" s="49"/>
    </row>
    <row r="117" spans="2:19" ht="16.5" customHeight="1" thickTop="1" thickBot="1">
      <c r="B117" s="5" t="s">
        <v>192</v>
      </c>
      <c r="C117" s="3" t="str">
        <f>VLOOKUP(B117,Sheet2!$B$2:$E$132,3, FALSE)</f>
        <v>Greenwich</v>
      </c>
      <c r="D117" s="3" t="str">
        <f>VLOOKUP(B117,Sheet2!$B$2:$E$132,4, FALSE)</f>
        <v>London</v>
      </c>
      <c r="E117" s="24" t="s">
        <v>528</v>
      </c>
      <c r="F117" s="24" t="s">
        <v>20</v>
      </c>
      <c r="G117" s="27" t="s">
        <v>21</v>
      </c>
      <c r="H117" s="28" t="s">
        <v>22</v>
      </c>
      <c r="I117" s="29" t="str">
        <f t="shared" si="3"/>
        <v>Amber</v>
      </c>
      <c r="J117" s="30" t="s">
        <v>22</v>
      </c>
      <c r="K117" s="31" t="s">
        <v>58</v>
      </c>
      <c r="L117" s="31" t="s">
        <v>22</v>
      </c>
      <c r="M117" s="31" t="s">
        <v>56</v>
      </c>
      <c r="P117" s="53"/>
      <c r="S117" s="49"/>
    </row>
    <row r="118" spans="2:19" ht="16.5" customHeight="1" thickTop="1" thickBot="1">
      <c r="B118" s="5" t="s">
        <v>193</v>
      </c>
      <c r="C118" s="3" t="str">
        <f>VLOOKUP(B118,Sheet2!$B$2:$E$132,3, FALSE)</f>
        <v>Warrington</v>
      </c>
      <c r="D118" s="3" t="str">
        <f>VLOOKUP(B118,Sheet2!$B$2:$E$132,4, FALSE)</f>
        <v>North West</v>
      </c>
      <c r="E118" s="24" t="s">
        <v>528</v>
      </c>
      <c r="F118" s="24" t="s">
        <v>20</v>
      </c>
      <c r="G118" s="27" t="s">
        <v>21</v>
      </c>
      <c r="H118" s="28" t="s">
        <v>21</v>
      </c>
      <c r="I118" s="29" t="str">
        <f t="shared" si="3"/>
        <v>Amber</v>
      </c>
      <c r="J118" s="30" t="s">
        <v>22</v>
      </c>
      <c r="K118" s="31" t="s">
        <v>64</v>
      </c>
      <c r="L118" s="31" t="s">
        <v>22</v>
      </c>
      <c r="M118" s="31" t="s">
        <v>56</v>
      </c>
    </row>
    <row r="119" spans="2:19" ht="16.5" thickTop="1" thickBot="1">
      <c r="B119" s="5" t="s">
        <v>194</v>
      </c>
      <c r="C119" s="3" t="s">
        <v>195</v>
      </c>
      <c r="D119" s="3" t="s">
        <v>196</v>
      </c>
      <c r="E119" s="24" t="s">
        <v>528</v>
      </c>
      <c r="F119" s="24" t="s">
        <v>20</v>
      </c>
      <c r="G119" s="27" t="s">
        <v>22</v>
      </c>
      <c r="H119" s="28" t="s">
        <v>21</v>
      </c>
      <c r="I119" s="29" t="str">
        <f t="shared" si="3"/>
        <v>Amber</v>
      </c>
      <c r="J119" s="30" t="s">
        <v>22</v>
      </c>
      <c r="K119" s="31" t="s">
        <v>26</v>
      </c>
      <c r="L119" s="31" t="s">
        <v>22</v>
      </c>
      <c r="M119" s="31" t="s">
        <v>62</v>
      </c>
    </row>
    <row r="120" spans="2:19" ht="16.5" customHeight="1" thickTop="1" thickBot="1">
      <c r="B120" s="5" t="s">
        <v>197</v>
      </c>
      <c r="C120" s="3" t="str">
        <f>VLOOKUP(B120,Sheet2!$B$2:$E$132,3, FALSE)</f>
        <v>Weymouth and Portland</v>
      </c>
      <c r="D120" s="3" t="str">
        <f>VLOOKUP(B120,Sheet2!$B$2:$E$132,4, FALSE)</f>
        <v>South West</v>
      </c>
      <c r="E120" s="24" t="s">
        <v>37</v>
      </c>
      <c r="F120" s="24" t="s">
        <v>38</v>
      </c>
      <c r="G120" s="27" t="s">
        <v>22</v>
      </c>
      <c r="H120" s="42" t="s">
        <v>21</v>
      </c>
      <c r="I120" s="29" t="str">
        <f t="shared" ref="I120:I129" si="4">F120</f>
        <v>Red</v>
      </c>
      <c r="J120" s="30" t="s">
        <v>22</v>
      </c>
      <c r="K120" s="31" t="s">
        <v>23</v>
      </c>
      <c r="L120" s="31" t="s">
        <v>22</v>
      </c>
      <c r="M120" s="31" t="s">
        <v>92</v>
      </c>
    </row>
    <row r="121" spans="2:19" ht="16.5" customHeight="1" thickTop="1" thickBot="1">
      <c r="B121" s="5" t="s">
        <v>198</v>
      </c>
      <c r="C121" s="3" t="str">
        <f>VLOOKUP(B121,Sheet2!$B$2:$E$132,3, FALSE)</f>
        <v>Wakefield</v>
      </c>
      <c r="D121" s="3" t="str">
        <f>VLOOKUP(B121,Sheet2!$B$2:$E$132,4, FALSE)</f>
        <v>Yorkshire and Humber</v>
      </c>
      <c r="E121" s="24" t="s">
        <v>528</v>
      </c>
      <c r="F121" s="24" t="s">
        <v>38</v>
      </c>
      <c r="G121" s="27" t="s">
        <v>22</v>
      </c>
      <c r="H121" s="28" t="s">
        <v>21</v>
      </c>
      <c r="I121" s="29" t="str">
        <f t="shared" si="4"/>
        <v>Red</v>
      </c>
      <c r="J121" s="30" t="s">
        <v>22</v>
      </c>
      <c r="K121" s="31" t="s">
        <v>73</v>
      </c>
      <c r="L121" s="31" t="s">
        <v>22</v>
      </c>
      <c r="M121" s="31" t="s">
        <v>75</v>
      </c>
    </row>
    <row r="122" spans="2:19" ht="16.5" customHeight="1" thickTop="1" thickBot="1">
      <c r="B122" s="5" t="s">
        <v>199</v>
      </c>
      <c r="C122" s="3" t="str">
        <f>VLOOKUP(B122,Sheet2!$B$2:$E$132,3, FALSE)</f>
        <v>Wandsworth</v>
      </c>
      <c r="D122" s="3" t="str">
        <f>VLOOKUP(B122,Sheet2!$B$2:$E$132,4, FALSE)</f>
        <v>London</v>
      </c>
      <c r="E122" s="24" t="s">
        <v>37</v>
      </c>
      <c r="F122" s="24" t="s">
        <v>38</v>
      </c>
      <c r="G122" s="27" t="s">
        <v>22</v>
      </c>
      <c r="H122" s="42" t="s">
        <v>21</v>
      </c>
      <c r="I122" s="29" t="str">
        <f t="shared" si="4"/>
        <v>Red</v>
      </c>
      <c r="J122" s="30" t="s">
        <v>22</v>
      </c>
      <c r="K122" s="31" t="s">
        <v>73</v>
      </c>
      <c r="L122" s="31" t="s">
        <v>22</v>
      </c>
      <c r="M122" s="31" t="s">
        <v>68</v>
      </c>
    </row>
    <row r="123" spans="2:19" ht="16.5" customHeight="1" thickTop="1" thickBot="1">
      <c r="B123" s="5" t="s">
        <v>200</v>
      </c>
      <c r="C123" s="3" t="str">
        <f>VLOOKUP(B123,Sheet2!$B$2:$E$132,3, FALSE)</f>
        <v>Suffolk Coastal</v>
      </c>
      <c r="D123" s="3" t="str">
        <f>VLOOKUP(B123,Sheet2!$B$2:$E$132,4, FALSE)</f>
        <v>East of England</v>
      </c>
      <c r="E123" s="47" t="s">
        <v>528</v>
      </c>
      <c r="F123" s="24" t="s">
        <v>38</v>
      </c>
      <c r="G123" s="27" t="s">
        <v>22</v>
      </c>
      <c r="H123" s="28" t="s">
        <v>21</v>
      </c>
      <c r="I123" s="29" t="str">
        <f t="shared" si="4"/>
        <v>Red</v>
      </c>
      <c r="J123" s="30" t="s">
        <v>22</v>
      </c>
      <c r="K123" s="31" t="s">
        <v>26</v>
      </c>
      <c r="L123" s="31" t="s">
        <v>22</v>
      </c>
      <c r="M123" s="31" t="s">
        <v>86</v>
      </c>
    </row>
    <row r="124" spans="2:19" ht="16.5" customHeight="1" thickTop="1" thickBot="1">
      <c r="B124" s="5" t="s">
        <v>201</v>
      </c>
      <c r="C124" s="3" t="str">
        <f>VLOOKUP(B124,Sheet2!$B$2:$E$132,3, FALSE)</f>
        <v>Breckland</v>
      </c>
      <c r="D124" s="3" t="str">
        <f>VLOOKUP(B124,Sheet2!$B$2:$E$132,4, FALSE)</f>
        <v>East of England</v>
      </c>
      <c r="E124" s="24" t="s">
        <v>37</v>
      </c>
      <c r="F124" s="24" t="s">
        <v>20</v>
      </c>
      <c r="G124" s="27" t="s">
        <v>21</v>
      </c>
      <c r="H124" s="28" t="s">
        <v>21</v>
      </c>
      <c r="I124" s="29" t="str">
        <f>F124</f>
        <v>Amber</v>
      </c>
      <c r="J124" s="30" t="s">
        <v>22</v>
      </c>
      <c r="K124" s="31" t="s">
        <v>23</v>
      </c>
      <c r="L124" s="31" t="s">
        <v>22</v>
      </c>
      <c r="M124" s="31" t="s">
        <v>24</v>
      </c>
    </row>
    <row r="125" spans="2:19" ht="16.5" thickTop="1" thickBot="1">
      <c r="B125" s="10" t="s">
        <v>202</v>
      </c>
      <c r="C125" s="3" t="str">
        <f>VLOOKUP(B125,Sheet2!$B$2:$E$132,3, FALSE)</f>
        <v>Leeds</v>
      </c>
      <c r="D125" s="3" t="str">
        <f>VLOOKUP(B125,Sheet2!$B$2:$E$132,4, FALSE)</f>
        <v>Yorkshire and Humber</v>
      </c>
      <c r="E125" s="24" t="s">
        <v>528</v>
      </c>
      <c r="F125" s="24" t="s">
        <v>20</v>
      </c>
      <c r="G125" s="27" t="s">
        <v>21</v>
      </c>
      <c r="H125" s="28" t="s">
        <v>22</v>
      </c>
      <c r="I125" s="29" t="str">
        <f t="shared" si="4"/>
        <v>Amber</v>
      </c>
      <c r="J125" s="30" t="s">
        <v>22</v>
      </c>
      <c r="K125" s="31" t="s">
        <v>23</v>
      </c>
      <c r="L125" s="31" t="s">
        <v>22</v>
      </c>
      <c r="M125" s="31" t="s">
        <v>123</v>
      </c>
    </row>
    <row r="126" spans="2:19" ht="15.95" customHeight="1" thickTop="1" thickBot="1">
      <c r="B126" s="10" t="s">
        <v>203</v>
      </c>
      <c r="C126" s="3" t="str">
        <f>VLOOKUP(B126,Sheet2!$B$2:$E$132,3, FALSE)</f>
        <v>Staffordshire Moorlands</v>
      </c>
      <c r="D126" s="3" t="str">
        <f>VLOOKUP(B126,Sheet2!$B$2:$E$132,4, FALSE)</f>
        <v>West Midlands</v>
      </c>
      <c r="E126" s="24" t="s">
        <v>528</v>
      </c>
      <c r="F126" s="24" t="s">
        <v>38</v>
      </c>
      <c r="G126" s="27" t="s">
        <v>21</v>
      </c>
      <c r="H126" s="28" t="s">
        <v>21</v>
      </c>
      <c r="I126" s="29" t="str">
        <f t="shared" si="4"/>
        <v>Red</v>
      </c>
      <c r="J126" s="34"/>
      <c r="K126" s="35"/>
      <c r="L126" s="35"/>
      <c r="M126" s="35"/>
    </row>
    <row r="127" spans="2:19" ht="16.5" customHeight="1" thickTop="1" thickBot="1">
      <c r="B127" s="10" t="s">
        <v>204</v>
      </c>
      <c r="C127" s="3" t="str">
        <f>VLOOKUP(B127,Sheet2!$B$2:$E$132,3, FALSE)</f>
        <v>Leeds</v>
      </c>
      <c r="D127" s="3" t="str">
        <f>VLOOKUP(B127,Sheet2!$B$2:$E$132,4, FALSE)</f>
        <v>Yorkshire and Humber</v>
      </c>
      <c r="E127" s="24" t="s">
        <v>528</v>
      </c>
      <c r="F127" s="24" t="s">
        <v>20</v>
      </c>
      <c r="G127" s="27" t="s">
        <v>21</v>
      </c>
      <c r="H127" s="28" t="s">
        <v>21</v>
      </c>
      <c r="I127" s="29" t="str">
        <f t="shared" si="4"/>
        <v>Amber</v>
      </c>
      <c r="J127" s="34"/>
      <c r="K127" s="35"/>
      <c r="L127" s="35"/>
      <c r="M127" s="35"/>
    </row>
    <row r="128" spans="2:19" ht="16.5" customHeight="1" thickTop="1" thickBot="1">
      <c r="B128" s="10" t="s">
        <v>205</v>
      </c>
      <c r="C128" s="3" t="str">
        <f>VLOOKUP(B128,Sheet2!$B$2:$E$132,3, FALSE)</f>
        <v>Rushcliffe</v>
      </c>
      <c r="D128" s="3" t="str">
        <f>VLOOKUP(B128,Sheet2!$B$2:$E$132,4, FALSE)</f>
        <v>East Midlands</v>
      </c>
      <c r="E128" s="24" t="s">
        <v>528</v>
      </c>
      <c r="F128" s="24" t="s">
        <v>38</v>
      </c>
      <c r="G128" s="27" t="s">
        <v>22</v>
      </c>
      <c r="H128" s="28" t="s">
        <v>21</v>
      </c>
      <c r="I128" s="29" t="str">
        <f t="shared" si="4"/>
        <v>Red</v>
      </c>
      <c r="J128" s="30" t="s">
        <v>22</v>
      </c>
      <c r="K128" s="31" t="s">
        <v>23</v>
      </c>
      <c r="L128" s="31" t="s">
        <v>22</v>
      </c>
      <c r="M128" s="31" t="s">
        <v>47</v>
      </c>
    </row>
    <row r="129" spans="2:13" ht="15.95" customHeight="1" thickTop="1" thickBot="1">
      <c r="B129" s="11" t="s">
        <v>206</v>
      </c>
      <c r="C129" s="3" t="str">
        <f>VLOOKUP(B129,Sheet2!$B$2:$E$132,3, FALSE)</f>
        <v>Fenland</v>
      </c>
      <c r="D129" s="3" t="str">
        <f>VLOOKUP(B129,Sheet2!$B$2:$E$132,4, FALSE)</f>
        <v>East of England</v>
      </c>
      <c r="E129" s="24" t="s">
        <v>528</v>
      </c>
      <c r="F129" s="24" t="s">
        <v>20</v>
      </c>
      <c r="G129" s="27" t="s">
        <v>21</v>
      </c>
      <c r="H129" s="28" t="s">
        <v>22</v>
      </c>
      <c r="I129" s="29" t="str">
        <f t="shared" si="4"/>
        <v>Amber</v>
      </c>
      <c r="J129" s="30" t="s">
        <v>22</v>
      </c>
      <c r="K129" s="31" t="s">
        <v>34</v>
      </c>
      <c r="L129" s="31" t="s">
        <v>22</v>
      </c>
      <c r="M129" s="31" t="s">
        <v>66</v>
      </c>
    </row>
    <row r="130" spans="2:13" ht="16.5" customHeight="1" thickTop="1" thickBot="1">
      <c r="B130" s="8" t="s">
        <v>207</v>
      </c>
      <c r="C130" s="3" t="str">
        <f>VLOOKUP(B130,Sheet2!$B$2:$E$132,3, FALSE)</f>
        <v>Winchester</v>
      </c>
      <c r="D130" s="3" t="str">
        <f>VLOOKUP(B130,Sheet2!$B$2:$E$132,4, FALSE)</f>
        <v>South East</v>
      </c>
      <c r="E130" s="24" t="s">
        <v>524</v>
      </c>
      <c r="F130" s="24" t="s">
        <v>38</v>
      </c>
      <c r="G130" s="27" t="s">
        <v>22</v>
      </c>
      <c r="H130" s="28" t="s">
        <v>21</v>
      </c>
      <c r="I130" s="29" t="str">
        <f>F130</f>
        <v>Red</v>
      </c>
      <c r="J130" s="30" t="s">
        <v>22</v>
      </c>
      <c r="K130" s="31" t="s">
        <v>39</v>
      </c>
      <c r="L130" s="31" t="s">
        <v>22</v>
      </c>
      <c r="M130" s="31" t="s">
        <v>43</v>
      </c>
    </row>
    <row r="131" spans="2:13" ht="16.5" customHeight="1" thickTop="1" thickBot="1">
      <c r="B131" s="8" t="s">
        <v>208</v>
      </c>
      <c r="C131" s="3" t="str">
        <f>VLOOKUP(B131,Sheet2!$B$2:$E$132,3, FALSE)</f>
        <v>Milton Keynes</v>
      </c>
      <c r="D131" s="3" t="str">
        <f>VLOOKUP(B131,Sheet2!$B$2:$E$132,4, FALSE)</f>
        <v>East of England</v>
      </c>
      <c r="E131" s="24" t="s">
        <v>524</v>
      </c>
      <c r="F131" s="24" t="s">
        <v>20</v>
      </c>
      <c r="G131" s="27" t="s">
        <v>22</v>
      </c>
      <c r="H131" s="28" t="s">
        <v>21</v>
      </c>
      <c r="I131" s="29" t="str">
        <f t="shared" ref="I131:I132" si="5">F131</f>
        <v>Amber</v>
      </c>
      <c r="J131" s="30" t="s">
        <v>22</v>
      </c>
      <c r="K131" s="31" t="s">
        <v>53</v>
      </c>
      <c r="L131" s="31" t="s">
        <v>22</v>
      </c>
      <c r="M131" s="31" t="s">
        <v>78</v>
      </c>
    </row>
    <row r="132" spans="2:13" ht="16.5" customHeight="1" thickTop="1" thickBot="1">
      <c r="B132" s="5" t="s">
        <v>209</v>
      </c>
      <c r="C132" s="3" t="str">
        <f>VLOOKUP(B132,Sheet2!$B$2:$E$132,3, FALSE)</f>
        <v>Hammersmith and Fulham</v>
      </c>
      <c r="D132" s="3" t="str">
        <f>VLOOKUP(B132,Sheet2!$B$2:$E$132,4, FALSE)</f>
        <v>London</v>
      </c>
      <c r="E132" s="24" t="s">
        <v>37</v>
      </c>
      <c r="F132" s="24" t="s">
        <v>20</v>
      </c>
      <c r="G132" s="27" t="s">
        <v>21</v>
      </c>
      <c r="H132" s="28" t="s">
        <v>22</v>
      </c>
      <c r="I132" s="29" t="str">
        <f t="shared" si="5"/>
        <v>Amber</v>
      </c>
      <c r="J132" s="30" t="s">
        <v>22</v>
      </c>
      <c r="K132" s="31" t="s">
        <v>73</v>
      </c>
      <c r="L132" s="31" t="s">
        <v>22</v>
      </c>
      <c r="M132" s="31" t="s">
        <v>68</v>
      </c>
    </row>
    <row r="133" spans="2:13" ht="16.5" customHeight="1" thickTop="1" thickBot="1">
      <c r="B133" s="5" t="s">
        <v>210</v>
      </c>
      <c r="C133" s="3" t="str">
        <f>VLOOKUP(B133,Sheet2!$B$2:$E$132,3, FALSE)</f>
        <v>Chorley</v>
      </c>
      <c r="D133" s="3" t="str">
        <f>VLOOKUP(B133,Sheet2!$B$2:$E$132,4, FALSE)</f>
        <v>North West</v>
      </c>
      <c r="E133" s="24" t="s">
        <v>528</v>
      </c>
      <c r="F133" s="24" t="s">
        <v>20</v>
      </c>
      <c r="G133" s="27" t="s">
        <v>22</v>
      </c>
      <c r="H133" s="28" t="s">
        <v>21</v>
      </c>
      <c r="I133" s="29" t="str">
        <f>F133</f>
        <v>Amber</v>
      </c>
      <c r="J133" s="30" t="s">
        <v>22</v>
      </c>
      <c r="K133" s="38" t="s">
        <v>53</v>
      </c>
      <c r="L133" s="31" t="s">
        <v>22</v>
      </c>
      <c r="M133" s="31" t="s">
        <v>66</v>
      </c>
    </row>
    <row r="134" spans="2:13" ht="15.75" thickTop="1">
      <c r="H134" s="22" t="s">
        <v>6</v>
      </c>
    </row>
  </sheetData>
  <autoFilter ref="A8:R134" xr:uid="{A9FE993E-EE80-4DC5-A3B2-20F3DA8D5104}"/>
  <dataConsolidate/>
  <phoneticPr fontId="17" type="noConversion"/>
  <conditionalFormatting sqref="E9:E87 E122:E133">
    <cfRule type="cellIs" dxfId="41" priority="96" operator="equal">
      <formula>"Stage 1"</formula>
    </cfRule>
    <cfRule type="cellIs" dxfId="40" priority="97" operator="equal">
      <formula>"Stage 2"</formula>
    </cfRule>
    <cfRule type="cellIs" dxfId="39" priority="98" operator="equal">
      <formula>"Stage 3"</formula>
    </cfRule>
    <cfRule type="cellIs" dxfId="38" priority="99" operator="equal">
      <formula>"Stage 4"</formula>
    </cfRule>
    <cfRule type="cellIs" dxfId="37" priority="100" operator="equal">
      <formula>"Stage 5"</formula>
    </cfRule>
  </conditionalFormatting>
  <conditionalFormatting sqref="I9:I96 F98 I98 I100:I133 F100:F133 F9:F96">
    <cfRule type="cellIs" dxfId="36" priority="86" operator="equal">
      <formula>"Amber"</formula>
    </cfRule>
    <cfRule type="cellIs" dxfId="35" priority="94" operator="equal">
      <formula>"Green"</formula>
    </cfRule>
    <cfRule type="cellIs" dxfId="34" priority="95" operator="equal">
      <formula>"Red"</formula>
    </cfRule>
  </conditionalFormatting>
  <conditionalFormatting sqref="G100:G133 G9:G74">
    <cfRule type="containsText" dxfId="33" priority="47" operator="containsText" text="No">
      <formula>NOT(ISERROR(SEARCH("No",G9)))</formula>
    </cfRule>
    <cfRule type="cellIs" dxfId="32" priority="93" operator="equal">
      <formula>"Yes"</formula>
    </cfRule>
  </conditionalFormatting>
  <conditionalFormatting sqref="R10:R11">
    <cfRule type="cellIs" dxfId="31" priority="90" operator="equal">
      <formula>0</formula>
    </cfRule>
    <cfRule type="cellIs" dxfId="30" priority="91" operator="equal">
      <formula>2</formula>
    </cfRule>
    <cfRule type="cellIs" dxfId="29" priority="92" operator="equal">
      <formula>1</formula>
    </cfRule>
  </conditionalFormatting>
  <conditionalFormatting sqref="J98 J9:J96 J100:J133">
    <cfRule type="containsText" dxfId="28" priority="52" operator="containsText" text="Yes">
      <formula>NOT(ISERROR(SEARCH("Yes",J9)))</formula>
    </cfRule>
  </conditionalFormatting>
  <conditionalFormatting sqref="K1:K7 K134:K1048576 J133 K98 K9:K96 K100:K132">
    <cfRule type="notContainsBlanks" dxfId="27" priority="49">
      <formula>LEN(TRIM(J1))&gt;0</formula>
    </cfRule>
  </conditionalFormatting>
  <conditionalFormatting sqref="F97 I97">
    <cfRule type="cellIs" dxfId="26" priority="38" operator="equal">
      <formula>"Amber"</formula>
    </cfRule>
    <cfRule type="cellIs" dxfId="25" priority="40" operator="equal">
      <formula>"Green"</formula>
    </cfRule>
    <cfRule type="cellIs" dxfId="24" priority="41" operator="equal">
      <formula>"Red"</formula>
    </cfRule>
  </conditionalFormatting>
  <conditionalFormatting sqref="J97">
    <cfRule type="containsText" dxfId="23" priority="36" operator="containsText" text="Yes">
      <formula>NOT(ISERROR(SEARCH("Yes",J97)))</formula>
    </cfRule>
  </conditionalFormatting>
  <conditionalFormatting sqref="K97">
    <cfRule type="notContainsBlanks" dxfId="22" priority="35">
      <formula>LEN(TRIM(K97))&gt;0</formula>
    </cfRule>
  </conditionalFormatting>
  <conditionalFormatting sqref="H9:H98 H101:H133">
    <cfRule type="containsText" dxfId="21" priority="32" operator="containsText" text="No">
      <formula>NOT(ISERROR(SEARCH("No",H9)))</formula>
    </cfRule>
    <cfRule type="containsText" dxfId="20" priority="33" operator="containsText" text="Yes">
      <formula>NOT(ISERROR(SEARCH("Yes",H9)))</formula>
    </cfRule>
  </conditionalFormatting>
  <conditionalFormatting sqref="L9:M98 L100:M133">
    <cfRule type="cellIs" dxfId="19" priority="27" operator="equal">
      <formula>"Yes"</formula>
    </cfRule>
  </conditionalFormatting>
  <conditionalFormatting sqref="M9:M98 M100:M133">
    <cfRule type="notContainsBlanks" dxfId="18" priority="26">
      <formula>LEN(TRIM(M9))&gt;0</formula>
    </cfRule>
  </conditionalFormatting>
  <conditionalFormatting sqref="J9:J98 J100:J133">
    <cfRule type="containsText" dxfId="17" priority="25" operator="containsText" text="No">
      <formula>NOT(ISERROR(SEARCH("No",J9)))</formula>
    </cfRule>
  </conditionalFormatting>
  <conditionalFormatting sqref="I99 F99">
    <cfRule type="cellIs" dxfId="16" priority="16" operator="equal">
      <formula>"Amber"</formula>
    </cfRule>
    <cfRule type="cellIs" dxfId="15" priority="18" operator="equal">
      <formula>"Green"</formula>
    </cfRule>
    <cfRule type="cellIs" dxfId="14" priority="19" operator="equal">
      <formula>"Red"</formula>
    </cfRule>
  </conditionalFormatting>
  <conditionalFormatting sqref="G75:G99">
    <cfRule type="containsText" dxfId="13" priority="13" operator="containsText" text="No">
      <formula>NOT(ISERROR(SEARCH("No",G75)))</formula>
    </cfRule>
    <cfRule type="cellIs" dxfId="12" priority="17" operator="equal">
      <formula>"Yes"</formula>
    </cfRule>
  </conditionalFormatting>
  <conditionalFormatting sqref="J99">
    <cfRule type="containsText" dxfId="11" priority="15" operator="containsText" text="Yes">
      <formula>NOT(ISERROR(SEARCH("Yes",J99)))</formula>
    </cfRule>
  </conditionalFormatting>
  <conditionalFormatting sqref="K99">
    <cfRule type="notContainsBlanks" dxfId="10" priority="14">
      <formula>LEN(TRIM(K99))&gt;0</formula>
    </cfRule>
  </conditionalFormatting>
  <conditionalFormatting sqref="L99:M99">
    <cfRule type="cellIs" dxfId="9" priority="10" operator="equal">
      <formula>"Yes"</formula>
    </cfRule>
  </conditionalFormatting>
  <conditionalFormatting sqref="M99">
    <cfRule type="notContainsBlanks" dxfId="8" priority="9">
      <formula>LEN(TRIM(M99))&gt;0</formula>
    </cfRule>
  </conditionalFormatting>
  <conditionalFormatting sqref="J99">
    <cfRule type="containsText" dxfId="7" priority="8" operator="containsText" text="No">
      <formula>NOT(ISERROR(SEARCH("No",J99)))</formula>
    </cfRule>
  </conditionalFormatting>
  <conditionalFormatting sqref="E88:E121">
    <cfRule type="cellIs" dxfId="6" priority="3" operator="equal">
      <formula>"Stage 1"</formula>
    </cfRule>
    <cfRule type="cellIs" dxfId="5" priority="4" operator="equal">
      <formula>"Stage 2"</formula>
    </cfRule>
    <cfRule type="cellIs" dxfId="4" priority="5" operator="equal">
      <formula>"Stage 3"</formula>
    </cfRule>
    <cfRule type="cellIs" dxfId="3" priority="6" operator="equal">
      <formula>"Stage 4"</formula>
    </cfRule>
    <cfRule type="cellIs" dxfId="2" priority="7" operator="equal">
      <formula>"Stage 5"</formula>
    </cfRule>
  </conditionalFormatting>
  <conditionalFormatting sqref="H99:H100">
    <cfRule type="containsText" dxfId="1" priority="1" operator="containsText" text="No">
      <formula>NOT(ISERROR(SEARCH("No",H99)))</formula>
    </cfRule>
    <cfRule type="containsText" dxfId="0" priority="2" operator="containsText" text="Yes">
      <formula>NOT(ISERROR(SEARCH("Yes",H99)))</formula>
    </cfRule>
  </conditionalFormatting>
  <dataValidations count="7">
    <dataValidation type="list" allowBlank="1" showInputMessage="1" showErrorMessage="1" sqref="E9:E133" xr:uid="{00000000-0002-0000-0000-000000000000}">
      <formula1>"Stage 5, Stage 4, Stage 3, Stage 2, Stage 1"</formula1>
    </dataValidation>
    <dataValidation type="list" allowBlank="1" showInputMessage="1" showErrorMessage="1" sqref="F9:F133" xr:uid="{00000000-0002-0000-0000-000001000000}">
      <formula1>"Red, Amber, Green"</formula1>
    </dataValidation>
    <dataValidation type="list" allowBlank="1" showInputMessage="1" showErrorMessage="1" sqref="L9:L133" xr:uid="{00000000-0002-0000-0000-000002000000}">
      <formula1>"Yes"</formula1>
    </dataValidation>
    <dataValidation type="list" allowBlank="1" showInputMessage="1" showErrorMessage="1" sqref="G9:H133" xr:uid="{62EBC405-EE66-4490-83E9-6001DD7A28C9}">
      <formula1>"Yes, No"</formula1>
    </dataValidation>
    <dataValidation type="list" allowBlank="1" showInputMessage="1" showErrorMessage="1" sqref="P10:P11" xr:uid="{00000000-0002-0000-0000-000003000000}">
      <formula1>$B$9:$B$133</formula1>
    </dataValidation>
    <dataValidation type="list" allowBlank="1" showInputMessage="1" showErrorMessage="1" sqref="J9:J133" xr:uid="{396A4361-474D-4A68-B8F9-6690719F1B42}">
      <formula1>"Yes,No"</formula1>
    </dataValidation>
    <dataValidation type="list" allowBlank="1" showDropDown="1" showInputMessage="1" showErrorMessage="1" sqref="I9:I133" xr:uid="{2635AA43-B84A-46B1-B79A-3CD074B6B07E}">
      <formula1>"Red, Amber, Green"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2"/>
  <sheetViews>
    <sheetView topLeftCell="A106" workbookViewId="0">
      <selection activeCell="B38" sqref="B38"/>
    </sheetView>
  </sheetViews>
  <sheetFormatPr defaultColWidth="8.85546875" defaultRowHeight="15"/>
  <cols>
    <col min="2" max="2" width="18" customWidth="1"/>
    <col min="4" max="4" width="23.85546875" customWidth="1"/>
  </cols>
  <sheetData>
    <row r="1" spans="1:5">
      <c r="A1" t="s">
        <v>211</v>
      </c>
      <c r="B1" t="s">
        <v>212</v>
      </c>
      <c r="C1" t="s">
        <v>213</v>
      </c>
      <c r="D1" t="s">
        <v>214</v>
      </c>
      <c r="E1" t="s">
        <v>215</v>
      </c>
    </row>
    <row r="2" spans="1:5">
      <c r="A2" t="s">
        <v>216</v>
      </c>
      <c r="B2" t="s">
        <v>121</v>
      </c>
      <c r="C2" t="s">
        <v>217</v>
      </c>
      <c r="D2" t="s">
        <v>218</v>
      </c>
      <c r="E2" t="s">
        <v>219</v>
      </c>
    </row>
    <row r="3" spans="1:5">
      <c r="A3" t="s">
        <v>220</v>
      </c>
      <c r="B3" t="s">
        <v>130</v>
      </c>
      <c r="C3" t="s">
        <v>217</v>
      </c>
      <c r="D3" t="s">
        <v>218</v>
      </c>
      <c r="E3" t="s">
        <v>219</v>
      </c>
    </row>
    <row r="4" spans="1:5">
      <c r="A4" t="s">
        <v>221</v>
      </c>
      <c r="B4" t="s">
        <v>173</v>
      </c>
      <c r="C4" t="s">
        <v>222</v>
      </c>
      <c r="D4" t="s">
        <v>223</v>
      </c>
      <c r="E4" t="s">
        <v>224</v>
      </c>
    </row>
    <row r="5" spans="1:5">
      <c r="A5" t="s">
        <v>225</v>
      </c>
      <c r="B5" t="s">
        <v>193</v>
      </c>
      <c r="C5" t="s">
        <v>222</v>
      </c>
      <c r="D5" t="s">
        <v>223</v>
      </c>
      <c r="E5" t="s">
        <v>224</v>
      </c>
    </row>
    <row r="6" spans="1:5">
      <c r="A6" t="s">
        <v>226</v>
      </c>
      <c r="B6" t="s">
        <v>122</v>
      </c>
      <c r="C6" t="s">
        <v>227</v>
      </c>
      <c r="D6" t="s">
        <v>228</v>
      </c>
      <c r="E6" t="s">
        <v>229</v>
      </c>
    </row>
    <row r="7" spans="1:5">
      <c r="A7" t="s">
        <v>230</v>
      </c>
      <c r="B7" t="s">
        <v>231</v>
      </c>
      <c r="C7" t="s">
        <v>232</v>
      </c>
      <c r="D7" t="s">
        <v>233</v>
      </c>
      <c r="E7" t="s">
        <v>229</v>
      </c>
    </row>
    <row r="8" spans="1:5">
      <c r="A8" t="s">
        <v>234</v>
      </c>
      <c r="B8" t="s">
        <v>105</v>
      </c>
      <c r="C8" t="s">
        <v>232</v>
      </c>
      <c r="D8" t="s">
        <v>233</v>
      </c>
      <c r="E8" t="s">
        <v>229</v>
      </c>
    </row>
    <row r="9" spans="1:5">
      <c r="A9" t="s">
        <v>235</v>
      </c>
      <c r="B9" t="s">
        <v>124</v>
      </c>
      <c r="C9" t="s">
        <v>232</v>
      </c>
      <c r="D9" t="s">
        <v>233</v>
      </c>
      <c r="E9" t="s">
        <v>229</v>
      </c>
    </row>
    <row r="10" spans="1:5">
      <c r="A10" t="s">
        <v>236</v>
      </c>
      <c r="B10" t="s">
        <v>237</v>
      </c>
      <c r="C10" t="s">
        <v>232</v>
      </c>
      <c r="D10" t="s">
        <v>233</v>
      </c>
      <c r="E10" t="s">
        <v>229</v>
      </c>
    </row>
    <row r="11" spans="1:5">
      <c r="A11" t="s">
        <v>238</v>
      </c>
      <c r="B11" t="s">
        <v>29</v>
      </c>
      <c r="C11" t="s">
        <v>239</v>
      </c>
      <c r="D11" t="s">
        <v>240</v>
      </c>
      <c r="E11" t="s">
        <v>229</v>
      </c>
    </row>
    <row r="12" spans="1:5">
      <c r="A12" t="s">
        <v>241</v>
      </c>
      <c r="B12" t="s">
        <v>133</v>
      </c>
      <c r="C12" t="s">
        <v>242</v>
      </c>
      <c r="D12" t="s">
        <v>133</v>
      </c>
      <c r="E12" t="s">
        <v>171</v>
      </c>
    </row>
    <row r="13" spans="1:5">
      <c r="A13" t="s">
        <v>243</v>
      </c>
      <c r="B13" t="s">
        <v>184</v>
      </c>
      <c r="C13" t="s">
        <v>244</v>
      </c>
      <c r="D13" t="s">
        <v>245</v>
      </c>
      <c r="E13" t="s">
        <v>171</v>
      </c>
    </row>
    <row r="14" spans="1:5">
      <c r="A14" t="s">
        <v>246</v>
      </c>
      <c r="B14" t="s">
        <v>153</v>
      </c>
      <c r="C14" t="s">
        <v>247</v>
      </c>
      <c r="D14" t="s">
        <v>153</v>
      </c>
      <c r="E14" t="s">
        <v>171</v>
      </c>
    </row>
    <row r="15" spans="1:5">
      <c r="A15" t="s">
        <v>248</v>
      </c>
      <c r="B15" t="s">
        <v>50</v>
      </c>
      <c r="C15" t="s">
        <v>249</v>
      </c>
      <c r="D15" t="s">
        <v>250</v>
      </c>
      <c r="E15" t="s">
        <v>251</v>
      </c>
    </row>
    <row r="16" spans="1:5">
      <c r="A16" t="s">
        <v>252</v>
      </c>
      <c r="B16" t="s">
        <v>25</v>
      </c>
      <c r="C16" t="s">
        <v>253</v>
      </c>
      <c r="D16" t="s">
        <v>254</v>
      </c>
      <c r="E16" t="s">
        <v>251</v>
      </c>
    </row>
    <row r="17" spans="1:5">
      <c r="A17" t="s">
        <v>255</v>
      </c>
      <c r="B17" t="s">
        <v>87</v>
      </c>
      <c r="C17" t="s">
        <v>253</v>
      </c>
      <c r="D17" t="s">
        <v>254</v>
      </c>
      <c r="E17" t="s">
        <v>251</v>
      </c>
    </row>
    <row r="18" spans="1:5">
      <c r="A18" t="s">
        <v>256</v>
      </c>
      <c r="B18" t="s">
        <v>135</v>
      </c>
      <c r="C18" t="s">
        <v>253</v>
      </c>
      <c r="D18" t="s">
        <v>254</v>
      </c>
      <c r="E18" t="s">
        <v>251</v>
      </c>
    </row>
    <row r="19" spans="1:5">
      <c r="A19" t="s">
        <v>257</v>
      </c>
      <c r="B19" t="s">
        <v>162</v>
      </c>
      <c r="C19" t="s">
        <v>258</v>
      </c>
      <c r="D19" t="s">
        <v>162</v>
      </c>
      <c r="E19" t="s">
        <v>156</v>
      </c>
    </row>
    <row r="20" spans="1:5">
      <c r="A20" t="s">
        <v>259</v>
      </c>
      <c r="B20" t="s">
        <v>162</v>
      </c>
      <c r="C20" t="s">
        <v>258</v>
      </c>
      <c r="D20" t="s">
        <v>162</v>
      </c>
      <c r="E20" t="s">
        <v>156</v>
      </c>
    </row>
    <row r="21" spans="1:5">
      <c r="A21" t="s">
        <v>260</v>
      </c>
      <c r="B21" t="s">
        <v>71</v>
      </c>
      <c r="C21" t="s">
        <v>261</v>
      </c>
      <c r="D21" t="s">
        <v>262</v>
      </c>
      <c r="E21" t="s">
        <v>179</v>
      </c>
    </row>
    <row r="22" spans="1:5">
      <c r="A22" t="s">
        <v>263</v>
      </c>
      <c r="B22" t="s">
        <v>174</v>
      </c>
      <c r="C22" t="s">
        <v>261</v>
      </c>
      <c r="D22" t="s">
        <v>262</v>
      </c>
      <c r="E22" t="s">
        <v>179</v>
      </c>
    </row>
    <row r="23" spans="1:5">
      <c r="A23" t="s">
        <v>264</v>
      </c>
      <c r="B23" t="s">
        <v>265</v>
      </c>
      <c r="C23" t="s">
        <v>266</v>
      </c>
      <c r="D23" t="s">
        <v>265</v>
      </c>
      <c r="E23" t="s">
        <v>179</v>
      </c>
    </row>
    <row r="24" spans="1:5">
      <c r="A24" t="s">
        <v>267</v>
      </c>
      <c r="B24" t="s">
        <v>208</v>
      </c>
      <c r="C24" t="s">
        <v>268</v>
      </c>
      <c r="D24" t="s">
        <v>155</v>
      </c>
      <c r="E24" t="s">
        <v>156</v>
      </c>
    </row>
    <row r="25" spans="1:5">
      <c r="A25" t="s">
        <v>269</v>
      </c>
      <c r="B25" t="s">
        <v>126</v>
      </c>
      <c r="C25" t="s">
        <v>270</v>
      </c>
      <c r="D25" t="s">
        <v>126</v>
      </c>
      <c r="E25" t="s">
        <v>179</v>
      </c>
    </row>
    <row r="26" spans="1:5">
      <c r="A26" t="s">
        <v>271</v>
      </c>
      <c r="B26" t="s">
        <v>83</v>
      </c>
      <c r="C26" t="s">
        <v>272</v>
      </c>
      <c r="D26" t="s">
        <v>273</v>
      </c>
      <c r="E26" t="s">
        <v>219</v>
      </c>
    </row>
    <row r="27" spans="1:5">
      <c r="A27" t="s">
        <v>274</v>
      </c>
      <c r="B27" t="s">
        <v>74</v>
      </c>
      <c r="C27" t="s">
        <v>272</v>
      </c>
      <c r="D27" t="s">
        <v>273</v>
      </c>
      <c r="E27" t="s">
        <v>219</v>
      </c>
    </row>
    <row r="28" spans="1:5">
      <c r="A28" t="s">
        <v>275</v>
      </c>
      <c r="B28" t="s">
        <v>103</v>
      </c>
      <c r="C28" t="s">
        <v>272</v>
      </c>
      <c r="D28" t="s">
        <v>273</v>
      </c>
      <c r="E28" t="s">
        <v>219</v>
      </c>
    </row>
    <row r="29" spans="1:5">
      <c r="A29" t="s">
        <v>276</v>
      </c>
      <c r="B29" t="s">
        <v>141</v>
      </c>
      <c r="C29" t="s">
        <v>272</v>
      </c>
      <c r="D29" t="s">
        <v>273</v>
      </c>
      <c r="E29" t="s">
        <v>219</v>
      </c>
    </row>
    <row r="30" spans="1:5">
      <c r="A30" t="s">
        <v>277</v>
      </c>
      <c r="B30" t="s">
        <v>186</v>
      </c>
      <c r="C30" t="s">
        <v>278</v>
      </c>
      <c r="D30" t="s">
        <v>279</v>
      </c>
      <c r="E30" t="s">
        <v>224</v>
      </c>
    </row>
    <row r="31" spans="1:5">
      <c r="A31" t="s">
        <v>280</v>
      </c>
      <c r="B31" t="s">
        <v>185</v>
      </c>
      <c r="C31" t="s">
        <v>281</v>
      </c>
      <c r="D31" t="s">
        <v>282</v>
      </c>
      <c r="E31" t="s">
        <v>283</v>
      </c>
    </row>
    <row r="32" spans="1:5">
      <c r="A32" t="s">
        <v>284</v>
      </c>
      <c r="B32" t="s">
        <v>90</v>
      </c>
      <c r="C32" t="s">
        <v>285</v>
      </c>
      <c r="D32" t="s">
        <v>286</v>
      </c>
      <c r="E32" t="s">
        <v>251</v>
      </c>
    </row>
    <row r="33" spans="1:5">
      <c r="A33" t="s">
        <v>287</v>
      </c>
      <c r="B33" t="s">
        <v>36</v>
      </c>
      <c r="C33" t="s">
        <v>288</v>
      </c>
      <c r="D33" t="s">
        <v>36</v>
      </c>
      <c r="E33" t="s">
        <v>156</v>
      </c>
    </row>
    <row r="34" spans="1:5">
      <c r="A34" t="s">
        <v>289</v>
      </c>
      <c r="B34" t="s">
        <v>151</v>
      </c>
      <c r="C34" t="s">
        <v>290</v>
      </c>
      <c r="D34" t="s">
        <v>151</v>
      </c>
      <c r="E34" t="s">
        <v>219</v>
      </c>
    </row>
    <row r="35" spans="1:5">
      <c r="A35" t="s">
        <v>291</v>
      </c>
      <c r="B35" t="s">
        <v>33</v>
      </c>
      <c r="C35" t="s">
        <v>292</v>
      </c>
      <c r="D35" t="s">
        <v>178</v>
      </c>
      <c r="E35" t="s">
        <v>179</v>
      </c>
    </row>
    <row r="36" spans="1:5">
      <c r="A36" t="s">
        <v>293</v>
      </c>
      <c r="B36" t="s">
        <v>294</v>
      </c>
      <c r="C36" t="s">
        <v>292</v>
      </c>
      <c r="D36" t="s">
        <v>178</v>
      </c>
      <c r="E36" t="s">
        <v>179</v>
      </c>
    </row>
    <row r="37" spans="1:5">
      <c r="A37" t="s">
        <v>295</v>
      </c>
      <c r="B37" t="s">
        <v>177</v>
      </c>
      <c r="C37" t="s">
        <v>292</v>
      </c>
      <c r="D37" t="s">
        <v>178</v>
      </c>
      <c r="E37" t="s">
        <v>179</v>
      </c>
    </row>
    <row r="38" spans="1:5">
      <c r="A38" t="s">
        <v>296</v>
      </c>
      <c r="B38" t="s">
        <v>206</v>
      </c>
      <c r="C38" t="s">
        <v>297</v>
      </c>
      <c r="D38" t="s">
        <v>298</v>
      </c>
      <c r="E38" t="s">
        <v>156</v>
      </c>
    </row>
    <row r="39" spans="1:5">
      <c r="A39" t="s">
        <v>299</v>
      </c>
      <c r="B39" t="s">
        <v>138</v>
      </c>
      <c r="C39" t="s">
        <v>300</v>
      </c>
      <c r="D39" t="s">
        <v>301</v>
      </c>
      <c r="E39" t="s">
        <v>156</v>
      </c>
    </row>
    <row r="40" spans="1:5">
      <c r="A40" t="s">
        <v>302</v>
      </c>
      <c r="B40" t="s">
        <v>113</v>
      </c>
      <c r="C40" t="s">
        <v>303</v>
      </c>
      <c r="D40" t="s">
        <v>304</v>
      </c>
      <c r="E40" t="s">
        <v>224</v>
      </c>
    </row>
    <row r="41" spans="1:5">
      <c r="A41" t="s">
        <v>305</v>
      </c>
      <c r="B41" t="s">
        <v>187</v>
      </c>
      <c r="C41" t="s">
        <v>306</v>
      </c>
      <c r="D41" t="s">
        <v>307</v>
      </c>
      <c r="E41" t="s">
        <v>171</v>
      </c>
    </row>
    <row r="42" spans="1:5">
      <c r="A42" t="s">
        <v>308</v>
      </c>
      <c r="B42" t="s">
        <v>101</v>
      </c>
      <c r="C42" t="s">
        <v>309</v>
      </c>
      <c r="D42" t="s">
        <v>310</v>
      </c>
      <c r="E42" t="s">
        <v>171</v>
      </c>
    </row>
    <row r="43" spans="1:5">
      <c r="A43" t="s">
        <v>311</v>
      </c>
      <c r="B43" t="s">
        <v>91</v>
      </c>
      <c r="C43" t="s">
        <v>312</v>
      </c>
      <c r="D43" t="s">
        <v>91</v>
      </c>
      <c r="E43" t="s">
        <v>251</v>
      </c>
    </row>
    <row r="44" spans="1:5">
      <c r="A44" t="s">
        <v>313</v>
      </c>
      <c r="B44" t="s">
        <v>65</v>
      </c>
      <c r="C44" t="s">
        <v>314</v>
      </c>
      <c r="D44" t="s">
        <v>315</v>
      </c>
      <c r="E44" t="s">
        <v>251</v>
      </c>
    </row>
    <row r="45" spans="1:5">
      <c r="A45" t="s">
        <v>316</v>
      </c>
      <c r="B45" t="s">
        <v>72</v>
      </c>
      <c r="C45" t="s">
        <v>317</v>
      </c>
      <c r="D45" t="s">
        <v>318</v>
      </c>
      <c r="E45" t="s">
        <v>251</v>
      </c>
    </row>
    <row r="46" spans="1:5">
      <c r="A46" t="s">
        <v>319</v>
      </c>
      <c r="B46" t="s">
        <v>111</v>
      </c>
      <c r="C46" t="s">
        <v>320</v>
      </c>
      <c r="D46" t="s">
        <v>321</v>
      </c>
      <c r="E46" t="s">
        <v>251</v>
      </c>
    </row>
    <row r="47" spans="1:5">
      <c r="A47" t="s">
        <v>322</v>
      </c>
      <c r="B47" t="s">
        <v>323</v>
      </c>
      <c r="C47" t="s">
        <v>324</v>
      </c>
      <c r="D47" t="s">
        <v>325</v>
      </c>
      <c r="E47" t="s">
        <v>251</v>
      </c>
    </row>
    <row r="48" spans="1:5">
      <c r="A48" t="s">
        <v>326</v>
      </c>
      <c r="B48" t="s">
        <v>165</v>
      </c>
      <c r="C48" t="s">
        <v>327</v>
      </c>
      <c r="D48" t="s">
        <v>328</v>
      </c>
      <c r="E48" t="s">
        <v>251</v>
      </c>
    </row>
    <row r="49" spans="1:5">
      <c r="A49" t="s">
        <v>329</v>
      </c>
      <c r="B49" t="s">
        <v>197</v>
      </c>
      <c r="C49" t="s">
        <v>327</v>
      </c>
      <c r="D49" t="s">
        <v>328</v>
      </c>
      <c r="E49" t="s">
        <v>251</v>
      </c>
    </row>
    <row r="50" spans="1:5">
      <c r="A50" t="s">
        <v>330</v>
      </c>
      <c r="B50" t="s">
        <v>134</v>
      </c>
      <c r="C50" t="s">
        <v>331</v>
      </c>
      <c r="D50" t="s">
        <v>134</v>
      </c>
      <c r="E50" t="s">
        <v>179</v>
      </c>
    </row>
    <row r="51" spans="1:5">
      <c r="A51" t="s">
        <v>332</v>
      </c>
      <c r="B51" t="s">
        <v>67</v>
      </c>
      <c r="C51" t="s">
        <v>333</v>
      </c>
      <c r="D51" t="s">
        <v>67</v>
      </c>
      <c r="E51" t="s">
        <v>156</v>
      </c>
    </row>
    <row r="52" spans="1:5">
      <c r="A52" t="s">
        <v>334</v>
      </c>
      <c r="B52" t="s">
        <v>207</v>
      </c>
      <c r="C52" t="s">
        <v>335</v>
      </c>
      <c r="D52" t="s">
        <v>207</v>
      </c>
      <c r="E52" t="s">
        <v>179</v>
      </c>
    </row>
    <row r="53" spans="1:5">
      <c r="A53" t="s">
        <v>336</v>
      </c>
      <c r="B53" t="s">
        <v>147</v>
      </c>
      <c r="C53" t="s">
        <v>337</v>
      </c>
      <c r="D53" t="s">
        <v>338</v>
      </c>
      <c r="E53" t="s">
        <v>156</v>
      </c>
    </row>
    <row r="54" spans="1:5">
      <c r="A54" t="s">
        <v>339</v>
      </c>
      <c r="B54" t="s">
        <v>85</v>
      </c>
      <c r="C54" t="s">
        <v>340</v>
      </c>
      <c r="D54" t="s">
        <v>143</v>
      </c>
      <c r="E54" t="s">
        <v>179</v>
      </c>
    </row>
    <row r="55" spans="1:5">
      <c r="A55" t="s">
        <v>341</v>
      </c>
      <c r="B55" t="s">
        <v>143</v>
      </c>
      <c r="C55" t="s">
        <v>340</v>
      </c>
      <c r="D55" t="s">
        <v>143</v>
      </c>
      <c r="E55" t="s">
        <v>179</v>
      </c>
    </row>
    <row r="56" spans="1:5">
      <c r="A56" t="s">
        <v>342</v>
      </c>
      <c r="B56" t="s">
        <v>183</v>
      </c>
      <c r="C56" t="s">
        <v>343</v>
      </c>
      <c r="D56" t="s">
        <v>344</v>
      </c>
      <c r="E56" t="s">
        <v>179</v>
      </c>
    </row>
    <row r="57" spans="1:5">
      <c r="A57" t="s">
        <v>345</v>
      </c>
      <c r="B57" t="s">
        <v>89</v>
      </c>
      <c r="C57" t="s">
        <v>343</v>
      </c>
      <c r="D57" t="s">
        <v>344</v>
      </c>
      <c r="E57" t="s">
        <v>179</v>
      </c>
    </row>
    <row r="58" spans="1:5">
      <c r="A58" t="s">
        <v>346</v>
      </c>
      <c r="B58" t="s">
        <v>188</v>
      </c>
      <c r="C58" t="s">
        <v>343</v>
      </c>
      <c r="D58" t="s">
        <v>344</v>
      </c>
      <c r="E58" t="s">
        <v>179</v>
      </c>
    </row>
    <row r="59" spans="1:5">
      <c r="A59" t="s">
        <v>347</v>
      </c>
      <c r="B59" t="s">
        <v>348</v>
      </c>
      <c r="C59" t="s">
        <v>349</v>
      </c>
      <c r="D59" t="s">
        <v>350</v>
      </c>
      <c r="E59" t="s">
        <v>179</v>
      </c>
    </row>
    <row r="60" spans="1:5">
      <c r="A60" t="s">
        <v>351</v>
      </c>
      <c r="B60" t="s">
        <v>107</v>
      </c>
      <c r="C60" t="s">
        <v>352</v>
      </c>
      <c r="D60" t="s">
        <v>353</v>
      </c>
      <c r="E60" t="s">
        <v>224</v>
      </c>
    </row>
    <row r="61" spans="1:5">
      <c r="A61" t="s">
        <v>354</v>
      </c>
      <c r="B61" t="s">
        <v>210</v>
      </c>
      <c r="C61" t="s">
        <v>352</v>
      </c>
      <c r="D61" t="s">
        <v>353</v>
      </c>
      <c r="E61" t="s">
        <v>224</v>
      </c>
    </row>
    <row r="62" spans="1:5">
      <c r="A62" t="s">
        <v>355</v>
      </c>
      <c r="B62" t="s">
        <v>129</v>
      </c>
      <c r="C62" t="s">
        <v>356</v>
      </c>
      <c r="D62" t="s">
        <v>357</v>
      </c>
      <c r="E62" t="s">
        <v>224</v>
      </c>
    </row>
    <row r="63" spans="1:5">
      <c r="A63" t="s">
        <v>358</v>
      </c>
      <c r="B63" t="s">
        <v>131</v>
      </c>
      <c r="C63" t="s">
        <v>359</v>
      </c>
      <c r="D63" t="s">
        <v>360</v>
      </c>
      <c r="E63" t="s">
        <v>224</v>
      </c>
    </row>
    <row r="64" spans="1:5">
      <c r="A64" t="s">
        <v>361</v>
      </c>
      <c r="B64" t="s">
        <v>167</v>
      </c>
      <c r="C64" t="s">
        <v>362</v>
      </c>
      <c r="D64" t="s">
        <v>167</v>
      </c>
      <c r="E64" t="s">
        <v>224</v>
      </c>
    </row>
    <row r="65" spans="1:5">
      <c r="A65" t="s">
        <v>363</v>
      </c>
      <c r="B65" t="s">
        <v>364</v>
      </c>
      <c r="C65" t="s">
        <v>365</v>
      </c>
      <c r="D65" t="s">
        <v>366</v>
      </c>
      <c r="E65" t="s">
        <v>171</v>
      </c>
    </row>
    <row r="66" spans="1:5">
      <c r="A66" t="s">
        <v>367</v>
      </c>
      <c r="B66" t="s">
        <v>108</v>
      </c>
      <c r="C66" t="s">
        <v>368</v>
      </c>
      <c r="D66" t="s">
        <v>369</v>
      </c>
      <c r="E66" t="s">
        <v>171</v>
      </c>
    </row>
    <row r="67" spans="1:5">
      <c r="A67" t="s">
        <v>370</v>
      </c>
      <c r="B67" t="s">
        <v>150</v>
      </c>
      <c r="C67" t="s">
        <v>371</v>
      </c>
      <c r="D67" t="s">
        <v>372</v>
      </c>
      <c r="E67" t="s">
        <v>171</v>
      </c>
    </row>
    <row r="68" spans="1:5">
      <c r="A68" t="s">
        <v>373</v>
      </c>
      <c r="B68" t="s">
        <v>136</v>
      </c>
      <c r="C68" t="s">
        <v>374</v>
      </c>
      <c r="D68" t="s">
        <v>136</v>
      </c>
      <c r="E68" t="s">
        <v>171</v>
      </c>
    </row>
    <row r="69" spans="1:5">
      <c r="A69" t="s">
        <v>375</v>
      </c>
      <c r="B69" t="s">
        <v>146</v>
      </c>
      <c r="C69" t="s">
        <v>374</v>
      </c>
      <c r="D69" t="s">
        <v>136</v>
      </c>
      <c r="E69" t="s">
        <v>171</v>
      </c>
    </row>
    <row r="70" spans="1:5">
      <c r="A70" t="s">
        <v>376</v>
      </c>
      <c r="B70" t="s">
        <v>201</v>
      </c>
      <c r="C70" t="s">
        <v>377</v>
      </c>
      <c r="D70" t="s">
        <v>378</v>
      </c>
      <c r="E70" t="s">
        <v>156</v>
      </c>
    </row>
    <row r="71" spans="1:5">
      <c r="A71" t="s">
        <v>379</v>
      </c>
      <c r="B71" t="s">
        <v>61</v>
      </c>
      <c r="C71" t="s">
        <v>380</v>
      </c>
      <c r="D71" t="s">
        <v>381</v>
      </c>
      <c r="E71" t="s">
        <v>156</v>
      </c>
    </row>
    <row r="72" spans="1:5">
      <c r="A72" t="s">
        <v>382</v>
      </c>
      <c r="B72" t="s">
        <v>152</v>
      </c>
      <c r="C72" t="s">
        <v>383</v>
      </c>
      <c r="D72" t="s">
        <v>152</v>
      </c>
      <c r="E72" t="s">
        <v>156</v>
      </c>
    </row>
    <row r="73" spans="1:5">
      <c r="A73" t="s">
        <v>384</v>
      </c>
      <c r="B73" t="s">
        <v>158</v>
      </c>
      <c r="C73" t="s">
        <v>385</v>
      </c>
      <c r="D73" t="s">
        <v>170</v>
      </c>
      <c r="E73" t="s">
        <v>171</v>
      </c>
    </row>
    <row r="74" spans="1:5">
      <c r="A74" t="s">
        <v>386</v>
      </c>
      <c r="B74" t="s">
        <v>175</v>
      </c>
      <c r="C74" t="s">
        <v>385</v>
      </c>
      <c r="D74" t="s">
        <v>170</v>
      </c>
      <c r="E74" t="s">
        <v>171</v>
      </c>
    </row>
    <row r="75" spans="1:5">
      <c r="A75" t="s">
        <v>387</v>
      </c>
      <c r="B75" t="s">
        <v>388</v>
      </c>
      <c r="C75" t="s">
        <v>389</v>
      </c>
      <c r="D75" t="s">
        <v>390</v>
      </c>
      <c r="E75" t="s">
        <v>229</v>
      </c>
    </row>
    <row r="76" spans="1:5">
      <c r="A76" t="s">
        <v>391</v>
      </c>
      <c r="B76" t="s">
        <v>172</v>
      </c>
      <c r="C76" t="s">
        <v>392</v>
      </c>
      <c r="D76" t="s">
        <v>393</v>
      </c>
      <c r="E76" t="s">
        <v>171</v>
      </c>
    </row>
    <row r="77" spans="1:5">
      <c r="A77" t="s">
        <v>394</v>
      </c>
      <c r="B77" t="s">
        <v>142</v>
      </c>
      <c r="C77" t="s">
        <v>395</v>
      </c>
      <c r="D77" t="s">
        <v>396</v>
      </c>
      <c r="E77" t="s">
        <v>171</v>
      </c>
    </row>
    <row r="78" spans="1:5">
      <c r="A78" t="s">
        <v>397</v>
      </c>
      <c r="B78" t="s">
        <v>205</v>
      </c>
      <c r="C78" t="s">
        <v>398</v>
      </c>
      <c r="D78" t="s">
        <v>399</v>
      </c>
      <c r="E78" t="s">
        <v>171</v>
      </c>
    </row>
    <row r="79" spans="1:5">
      <c r="A79" t="s">
        <v>400</v>
      </c>
      <c r="B79" t="s">
        <v>60</v>
      </c>
      <c r="C79" t="s">
        <v>401</v>
      </c>
      <c r="D79" t="s">
        <v>402</v>
      </c>
      <c r="E79" t="s">
        <v>179</v>
      </c>
    </row>
    <row r="80" spans="1:5">
      <c r="A80" t="s">
        <v>403</v>
      </c>
      <c r="B80" t="s">
        <v>125</v>
      </c>
      <c r="C80" t="s">
        <v>404</v>
      </c>
      <c r="D80" t="s">
        <v>405</v>
      </c>
      <c r="E80" t="s">
        <v>179</v>
      </c>
    </row>
    <row r="81" spans="1:5">
      <c r="A81" t="s">
        <v>406</v>
      </c>
      <c r="B81" t="s">
        <v>77</v>
      </c>
      <c r="C81" t="s">
        <v>407</v>
      </c>
      <c r="D81" t="s">
        <v>408</v>
      </c>
      <c r="E81" t="s">
        <v>283</v>
      </c>
    </row>
    <row r="82" spans="1:5">
      <c r="A82" t="s">
        <v>409</v>
      </c>
      <c r="B82" t="s">
        <v>191</v>
      </c>
      <c r="C82" t="s">
        <v>410</v>
      </c>
      <c r="D82" t="s">
        <v>411</v>
      </c>
      <c r="E82" t="s">
        <v>283</v>
      </c>
    </row>
    <row r="83" spans="1:5">
      <c r="A83" t="s">
        <v>412</v>
      </c>
      <c r="B83" t="s">
        <v>48</v>
      </c>
      <c r="C83" t="s">
        <v>413</v>
      </c>
      <c r="D83" t="s">
        <v>414</v>
      </c>
      <c r="E83" t="s">
        <v>283</v>
      </c>
    </row>
    <row r="84" spans="1:5">
      <c r="A84" t="s">
        <v>415</v>
      </c>
      <c r="B84" t="s">
        <v>93</v>
      </c>
      <c r="C84" t="s">
        <v>413</v>
      </c>
      <c r="D84" t="s">
        <v>414</v>
      </c>
      <c r="E84" t="s">
        <v>283</v>
      </c>
    </row>
    <row r="85" spans="1:5">
      <c r="A85" t="s">
        <v>416</v>
      </c>
      <c r="B85" t="s">
        <v>157</v>
      </c>
      <c r="C85" t="s">
        <v>413</v>
      </c>
      <c r="D85" t="s">
        <v>414</v>
      </c>
      <c r="E85" t="s">
        <v>283</v>
      </c>
    </row>
    <row r="86" spans="1:5">
      <c r="A86" t="s">
        <v>417</v>
      </c>
      <c r="B86" t="s">
        <v>81</v>
      </c>
      <c r="C86" t="s">
        <v>418</v>
      </c>
      <c r="D86" t="s">
        <v>182</v>
      </c>
      <c r="E86" t="s">
        <v>283</v>
      </c>
    </row>
    <row r="87" spans="1:5">
      <c r="A87" t="s">
        <v>419</v>
      </c>
      <c r="B87" t="s">
        <v>182</v>
      </c>
      <c r="C87" t="s">
        <v>418</v>
      </c>
      <c r="D87" t="s">
        <v>182</v>
      </c>
      <c r="E87" t="s">
        <v>283</v>
      </c>
    </row>
    <row r="88" spans="1:5">
      <c r="A88" t="s">
        <v>420</v>
      </c>
      <c r="B88" t="s">
        <v>203</v>
      </c>
      <c r="C88" t="s">
        <v>421</v>
      </c>
      <c r="D88" t="s">
        <v>422</v>
      </c>
      <c r="E88" t="s">
        <v>283</v>
      </c>
    </row>
    <row r="89" spans="1:5">
      <c r="A89" t="s">
        <v>423</v>
      </c>
      <c r="B89" t="s">
        <v>117</v>
      </c>
      <c r="C89" t="s">
        <v>424</v>
      </c>
      <c r="D89" t="s">
        <v>425</v>
      </c>
      <c r="E89" t="s">
        <v>156</v>
      </c>
    </row>
    <row r="90" spans="1:5">
      <c r="A90" t="s">
        <v>426</v>
      </c>
      <c r="B90" t="s">
        <v>120</v>
      </c>
      <c r="C90" t="s">
        <v>427</v>
      </c>
      <c r="D90" t="s">
        <v>428</v>
      </c>
      <c r="E90" t="s">
        <v>156</v>
      </c>
    </row>
    <row r="91" spans="1:5">
      <c r="A91" t="s">
        <v>429</v>
      </c>
      <c r="B91" t="s">
        <v>200</v>
      </c>
      <c r="C91" t="s">
        <v>427</v>
      </c>
      <c r="D91" t="s">
        <v>428</v>
      </c>
      <c r="E91" t="s">
        <v>156</v>
      </c>
    </row>
    <row r="92" spans="1:5">
      <c r="A92" t="s">
        <v>430</v>
      </c>
      <c r="B92" t="s">
        <v>431</v>
      </c>
      <c r="C92" t="s">
        <v>432</v>
      </c>
      <c r="D92" t="s">
        <v>433</v>
      </c>
      <c r="E92" t="s">
        <v>156</v>
      </c>
    </row>
    <row r="93" spans="1:5">
      <c r="A93" t="s">
        <v>434</v>
      </c>
      <c r="B93" t="s">
        <v>176</v>
      </c>
      <c r="C93" t="s">
        <v>435</v>
      </c>
      <c r="D93" t="s">
        <v>436</v>
      </c>
      <c r="E93" t="s">
        <v>179</v>
      </c>
    </row>
    <row r="94" spans="1:5">
      <c r="A94" t="s">
        <v>437</v>
      </c>
      <c r="B94" t="s">
        <v>79</v>
      </c>
      <c r="C94" t="s">
        <v>438</v>
      </c>
      <c r="D94" t="s">
        <v>439</v>
      </c>
      <c r="E94" t="s">
        <v>179</v>
      </c>
    </row>
    <row r="95" spans="1:5">
      <c r="A95" t="s">
        <v>440</v>
      </c>
      <c r="B95" t="s">
        <v>116</v>
      </c>
      <c r="C95" t="s">
        <v>438</v>
      </c>
      <c r="D95" t="s">
        <v>439</v>
      </c>
      <c r="E95" t="s">
        <v>179</v>
      </c>
    </row>
    <row r="96" spans="1:5">
      <c r="A96" t="s">
        <v>441</v>
      </c>
      <c r="B96" t="s">
        <v>55</v>
      </c>
      <c r="C96" t="s">
        <v>442</v>
      </c>
      <c r="D96" t="s">
        <v>443</v>
      </c>
      <c r="E96" t="s">
        <v>179</v>
      </c>
    </row>
    <row r="97" spans="1:5">
      <c r="A97" t="s">
        <v>444</v>
      </c>
      <c r="B97" t="s">
        <v>69</v>
      </c>
      <c r="C97" t="s">
        <v>445</v>
      </c>
      <c r="D97" t="s">
        <v>446</v>
      </c>
      <c r="E97" t="s">
        <v>179</v>
      </c>
    </row>
    <row r="98" spans="1:5">
      <c r="A98" t="s">
        <v>447</v>
      </c>
      <c r="B98" t="s">
        <v>98</v>
      </c>
      <c r="C98" t="s">
        <v>448</v>
      </c>
      <c r="D98" t="s">
        <v>449</v>
      </c>
      <c r="E98" t="s">
        <v>179</v>
      </c>
    </row>
    <row r="99" spans="1:5">
      <c r="A99" t="s">
        <v>450</v>
      </c>
      <c r="B99" t="s">
        <v>114</v>
      </c>
      <c r="C99" t="s">
        <v>451</v>
      </c>
      <c r="D99" t="s">
        <v>452</v>
      </c>
      <c r="E99" t="s">
        <v>283</v>
      </c>
    </row>
    <row r="100" spans="1:5">
      <c r="A100" t="s">
        <v>453</v>
      </c>
      <c r="B100" t="s">
        <v>140</v>
      </c>
      <c r="C100" t="s">
        <v>454</v>
      </c>
      <c r="D100" t="s">
        <v>455</v>
      </c>
      <c r="E100" t="s">
        <v>283</v>
      </c>
    </row>
    <row r="101" spans="1:5">
      <c r="A101" t="s">
        <v>456</v>
      </c>
      <c r="B101" t="s">
        <v>144</v>
      </c>
      <c r="C101" t="s">
        <v>457</v>
      </c>
      <c r="D101" t="s">
        <v>144</v>
      </c>
      <c r="E101" t="s">
        <v>224</v>
      </c>
    </row>
    <row r="102" spans="1:5">
      <c r="A102" t="s">
        <v>458</v>
      </c>
      <c r="B102" t="s">
        <v>57</v>
      </c>
      <c r="C102" t="s">
        <v>459</v>
      </c>
      <c r="D102" t="s">
        <v>460</v>
      </c>
      <c r="E102" t="s">
        <v>224</v>
      </c>
    </row>
    <row r="103" spans="1:5">
      <c r="A103" t="s">
        <v>461</v>
      </c>
      <c r="B103" t="s">
        <v>100</v>
      </c>
      <c r="C103" t="s">
        <v>462</v>
      </c>
      <c r="D103" t="s">
        <v>463</v>
      </c>
      <c r="E103" t="s">
        <v>224</v>
      </c>
    </row>
    <row r="104" spans="1:5">
      <c r="A104" t="s">
        <v>464</v>
      </c>
      <c r="B104" t="s">
        <v>119</v>
      </c>
      <c r="C104" t="s">
        <v>465</v>
      </c>
      <c r="D104" t="s">
        <v>466</v>
      </c>
      <c r="E104" t="s">
        <v>224</v>
      </c>
    </row>
    <row r="105" spans="1:5">
      <c r="A105" t="s">
        <v>467</v>
      </c>
      <c r="B105" t="s">
        <v>19</v>
      </c>
      <c r="C105" t="s">
        <v>468</v>
      </c>
      <c r="D105" t="s">
        <v>139</v>
      </c>
      <c r="E105" t="s">
        <v>224</v>
      </c>
    </row>
    <row r="106" spans="1:5">
      <c r="A106" t="s">
        <v>469</v>
      </c>
      <c r="B106" t="s">
        <v>139</v>
      </c>
      <c r="C106" t="s">
        <v>468</v>
      </c>
      <c r="D106" t="s">
        <v>139</v>
      </c>
      <c r="E106" t="s">
        <v>224</v>
      </c>
    </row>
    <row r="107" spans="1:5">
      <c r="A107" t="s">
        <v>470</v>
      </c>
      <c r="B107" t="s">
        <v>471</v>
      </c>
      <c r="C107" t="s">
        <v>472</v>
      </c>
      <c r="D107" t="s">
        <v>473</v>
      </c>
      <c r="E107" t="s">
        <v>224</v>
      </c>
    </row>
    <row r="108" spans="1:5">
      <c r="A108" t="s">
        <v>474</v>
      </c>
      <c r="B108" t="s">
        <v>76</v>
      </c>
      <c r="C108" t="s">
        <v>475</v>
      </c>
      <c r="D108" t="s">
        <v>76</v>
      </c>
      <c r="E108" t="s">
        <v>229</v>
      </c>
    </row>
    <row r="109" spans="1:5">
      <c r="A109" t="s">
        <v>476</v>
      </c>
      <c r="B109" t="s">
        <v>112</v>
      </c>
      <c r="C109" t="s">
        <v>475</v>
      </c>
      <c r="D109" t="s">
        <v>76</v>
      </c>
      <c r="E109" t="s">
        <v>229</v>
      </c>
    </row>
    <row r="110" spans="1:5">
      <c r="A110" t="s">
        <v>477</v>
      </c>
      <c r="B110" t="s">
        <v>137</v>
      </c>
      <c r="C110" t="s">
        <v>475</v>
      </c>
      <c r="D110" t="s">
        <v>76</v>
      </c>
      <c r="E110" t="s">
        <v>229</v>
      </c>
    </row>
    <row r="111" spans="1:5">
      <c r="A111" t="s">
        <v>478</v>
      </c>
      <c r="B111" t="s">
        <v>145</v>
      </c>
      <c r="C111" t="s">
        <v>475</v>
      </c>
      <c r="D111" t="s">
        <v>76</v>
      </c>
      <c r="E111" t="s">
        <v>229</v>
      </c>
    </row>
    <row r="112" spans="1:5">
      <c r="A112" t="s">
        <v>479</v>
      </c>
      <c r="B112" t="s">
        <v>46</v>
      </c>
      <c r="C112" t="s">
        <v>480</v>
      </c>
      <c r="D112" t="s">
        <v>46</v>
      </c>
      <c r="E112" t="s">
        <v>283</v>
      </c>
    </row>
    <row r="113" spans="1:5">
      <c r="A113" t="s">
        <v>481</v>
      </c>
      <c r="B113" t="s">
        <v>132</v>
      </c>
      <c r="C113" t="s">
        <v>482</v>
      </c>
      <c r="D113" t="s">
        <v>132</v>
      </c>
      <c r="E113" t="s">
        <v>229</v>
      </c>
    </row>
    <row r="114" spans="1:5">
      <c r="A114" t="s">
        <v>483</v>
      </c>
      <c r="B114" t="s">
        <v>202</v>
      </c>
      <c r="C114" t="s">
        <v>482</v>
      </c>
      <c r="D114" t="s">
        <v>132</v>
      </c>
      <c r="E114" t="s">
        <v>229</v>
      </c>
    </row>
    <row r="115" spans="1:5">
      <c r="A115" t="s">
        <v>484</v>
      </c>
      <c r="B115" t="s">
        <v>204</v>
      </c>
      <c r="C115" t="s">
        <v>482</v>
      </c>
      <c r="D115" t="s">
        <v>132</v>
      </c>
      <c r="E115" t="s">
        <v>229</v>
      </c>
    </row>
    <row r="116" spans="1:5">
      <c r="A116" t="s">
        <v>485</v>
      </c>
      <c r="B116" t="s">
        <v>149</v>
      </c>
      <c r="C116" t="s">
        <v>486</v>
      </c>
      <c r="D116" t="s">
        <v>198</v>
      </c>
      <c r="E116" t="s">
        <v>229</v>
      </c>
    </row>
    <row r="117" spans="1:5">
      <c r="A117" t="s">
        <v>487</v>
      </c>
      <c r="B117" t="s">
        <v>198</v>
      </c>
      <c r="C117" t="s">
        <v>486</v>
      </c>
      <c r="D117" t="s">
        <v>198</v>
      </c>
      <c r="E117" t="s">
        <v>229</v>
      </c>
    </row>
    <row r="118" spans="1:5">
      <c r="A118" t="s">
        <v>488</v>
      </c>
      <c r="B118" t="s">
        <v>42</v>
      </c>
      <c r="C118" t="s">
        <v>489</v>
      </c>
      <c r="D118" t="s">
        <v>490</v>
      </c>
      <c r="E118" t="s">
        <v>96</v>
      </c>
    </row>
    <row r="119" spans="1:5">
      <c r="A119" t="s">
        <v>491</v>
      </c>
      <c r="B119" t="s">
        <v>128</v>
      </c>
      <c r="C119" t="s">
        <v>489</v>
      </c>
      <c r="D119" t="s">
        <v>490</v>
      </c>
      <c r="E119" t="s">
        <v>96</v>
      </c>
    </row>
    <row r="120" spans="1:5">
      <c r="A120" t="s">
        <v>492</v>
      </c>
      <c r="B120" t="s">
        <v>192</v>
      </c>
      <c r="C120" t="s">
        <v>489</v>
      </c>
      <c r="D120" t="s">
        <v>490</v>
      </c>
      <c r="E120" t="s">
        <v>96</v>
      </c>
    </row>
    <row r="121" spans="1:5">
      <c r="A121" t="s">
        <v>493</v>
      </c>
      <c r="B121" t="s">
        <v>209</v>
      </c>
      <c r="C121" t="s">
        <v>494</v>
      </c>
      <c r="D121" t="s">
        <v>495</v>
      </c>
      <c r="E121" t="s">
        <v>96</v>
      </c>
    </row>
    <row r="122" spans="1:5">
      <c r="A122" t="s">
        <v>496</v>
      </c>
      <c r="B122" t="s">
        <v>497</v>
      </c>
      <c r="C122" t="s">
        <v>498</v>
      </c>
      <c r="D122" t="s">
        <v>499</v>
      </c>
      <c r="E122" t="s">
        <v>96</v>
      </c>
    </row>
    <row r="123" spans="1:5">
      <c r="A123" t="s">
        <v>500</v>
      </c>
      <c r="B123" t="s">
        <v>501</v>
      </c>
      <c r="C123" t="s">
        <v>502</v>
      </c>
      <c r="D123" t="s">
        <v>503</v>
      </c>
      <c r="E123" t="s">
        <v>96</v>
      </c>
    </row>
    <row r="124" spans="1:5">
      <c r="A124" t="s">
        <v>504</v>
      </c>
      <c r="B124" t="s">
        <v>160</v>
      </c>
      <c r="C124" t="s">
        <v>502</v>
      </c>
      <c r="D124" t="s">
        <v>503</v>
      </c>
      <c r="E124" t="s">
        <v>96</v>
      </c>
    </row>
    <row r="125" spans="1:5">
      <c r="A125" t="s">
        <v>505</v>
      </c>
      <c r="B125" t="s">
        <v>52</v>
      </c>
      <c r="C125" t="s">
        <v>506</v>
      </c>
      <c r="D125" t="s">
        <v>507</v>
      </c>
      <c r="E125" t="s">
        <v>96</v>
      </c>
    </row>
    <row r="126" spans="1:5">
      <c r="A126" t="s">
        <v>508</v>
      </c>
      <c r="B126" t="s">
        <v>199</v>
      </c>
      <c r="C126" t="s">
        <v>509</v>
      </c>
      <c r="D126" t="s">
        <v>199</v>
      </c>
      <c r="E126" t="s">
        <v>96</v>
      </c>
    </row>
    <row r="127" spans="1:5">
      <c r="A127" t="s">
        <v>510</v>
      </c>
      <c r="B127" t="s">
        <v>44</v>
      </c>
      <c r="C127" t="s">
        <v>511</v>
      </c>
      <c r="D127" t="s">
        <v>512</v>
      </c>
      <c r="E127" t="s">
        <v>196</v>
      </c>
    </row>
    <row r="128" spans="1:5">
      <c r="A128" t="s">
        <v>513</v>
      </c>
      <c r="B128" t="s">
        <v>190</v>
      </c>
      <c r="C128" t="s">
        <v>514</v>
      </c>
      <c r="D128" t="s">
        <v>190</v>
      </c>
      <c r="E128" t="s">
        <v>196</v>
      </c>
    </row>
    <row r="129" spans="1:5">
      <c r="A129" t="s">
        <v>515</v>
      </c>
      <c r="B129" t="s">
        <v>159</v>
      </c>
      <c r="C129" t="s">
        <v>516</v>
      </c>
      <c r="D129" t="s">
        <v>517</v>
      </c>
      <c r="E129" t="s">
        <v>196</v>
      </c>
    </row>
    <row r="130" spans="1:5">
      <c r="A130" t="s">
        <v>518</v>
      </c>
      <c r="B130" t="s">
        <v>63</v>
      </c>
      <c r="C130" t="s">
        <v>519</v>
      </c>
      <c r="D130" t="s">
        <v>63</v>
      </c>
      <c r="E130" t="s">
        <v>196</v>
      </c>
    </row>
    <row r="131" spans="1:5">
      <c r="A131" t="s">
        <v>520</v>
      </c>
      <c r="B131" t="s">
        <v>521</v>
      </c>
      <c r="C131" t="s">
        <v>522</v>
      </c>
      <c r="D131" t="s">
        <v>195</v>
      </c>
      <c r="E131" t="s">
        <v>196</v>
      </c>
    </row>
    <row r="132" spans="1:5">
      <c r="A132" t="s">
        <v>523</v>
      </c>
      <c r="B132" t="s">
        <v>166</v>
      </c>
      <c r="C132" t="s">
        <v>522</v>
      </c>
      <c r="D132" t="s">
        <v>195</v>
      </c>
      <c r="E132" t="s">
        <v>196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9DC93458DA645A61974726F36F89C" ma:contentTypeVersion="7" ma:contentTypeDescription="Create a new document." ma:contentTypeScope="" ma:versionID="dddc9f7ff9840a8ea3ecea3ada5ce573">
  <xsd:schema xmlns:xsd="http://www.w3.org/2001/XMLSchema" xmlns:xs="http://www.w3.org/2001/XMLSchema" xmlns:p="http://schemas.microsoft.com/office/2006/metadata/properties" xmlns:ns3="c13eb8d5-38a1-4e84-928d-4ec718806e90" xmlns:ns4="aea7da62-ceea-400b-a0df-f00bf61bd38b" targetNamespace="http://schemas.microsoft.com/office/2006/metadata/properties" ma:root="true" ma:fieldsID="b3b9743c5debf7e6be52426612e76629" ns3:_="" ns4:_="">
    <xsd:import namespace="c13eb8d5-38a1-4e84-928d-4ec718806e90"/>
    <xsd:import namespace="aea7da62-ceea-400b-a0df-f00bf61bd3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eb8d5-38a1-4e84-928d-4ec718806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7da62-ceea-400b-a0df-f00bf61bd3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9CB4FB-F1FB-4CC5-9AE7-48D09F96F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FA4B0-9B0A-4665-BB45-ACDF9B9E7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eb8d5-38a1-4e84-928d-4ec718806e90"/>
    <ds:schemaRef ds:uri="aea7da62-ceea-400b-a0df-f00bf61bd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739169-2D85-419C-87A1-313CBD88BDC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c13eb8d5-38a1-4e84-928d-4ec718806e90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ea7da62-ceea-400b-a0df-f00bf61bd38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MOJ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Harrison, Michael [HMPS]</dc:creator>
  <cp:keywords/>
  <dc:description/>
  <cp:lastModifiedBy>Harcourt, Maria</cp:lastModifiedBy>
  <cp:revision/>
  <dcterms:created xsi:type="dcterms:W3CDTF">2020-09-17T13:56:41Z</dcterms:created>
  <dcterms:modified xsi:type="dcterms:W3CDTF">2022-05-09T08:17:14Z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0x0101002AE9DC93458DA645A61974726F36F89C</vt:lpwstr>
  </property>
</Properties>
</file>